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3.xml" ContentType="application/vnd.openxmlformats-officedocument.drawing+xml"/>
  <Override PartName="/xl/worksheets/sheet18.xml" ContentType="application/vnd.openxmlformats-officedocument.spreadsheetml.worksheet+xml"/>
  <Override PartName="/xl/drawings/drawing25.xml" ContentType="application/vnd.openxmlformats-officedocument.drawing+xml"/>
  <Override PartName="/xl/worksheets/sheet1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25" windowHeight="9525" tabRatio="884" firstSheet="10" activeTab="18"/>
  </bookViews>
  <sheets>
    <sheet name="Texto" sheetId="1" r:id="rId1"/>
    <sheet name="Canais atendimento" sheetId="2" r:id="rId2"/>
    <sheet name="Protocolos" sheetId="3" r:id="rId3"/>
    <sheet name="ASSUNTOS" sheetId="4" r:id="rId4"/>
    <sheet name="10 ASSUNTOS + demandados 2019" sheetId="5" r:id="rId5"/>
    <sheet name="Assuntos-variação 10 mais 2019" sheetId="6" r:id="rId6"/>
    <sheet name="ASSUNTOS 10+ últimos 2 meses" sheetId="7" r:id="rId7"/>
    <sheet name="10 ASSUNTOS + demandados FEV 19" sheetId="8" r:id="rId8"/>
    <sheet name="UNIDADES" sheetId="9" r:id="rId9"/>
    <sheet name="10 UNIDADES + demandadas 2019" sheetId="10" r:id="rId10"/>
    <sheet name="Unidades -variação 10 mais 2019" sheetId="11" r:id="rId11"/>
    <sheet name="UNIDADES - 10+ últimos 2 meses" sheetId="12" r:id="rId12"/>
    <sheet name="10 UNIDADES + demandadas FEV 19" sheetId="13" r:id="rId13"/>
    <sheet name="Planilha1" sheetId="14" state="hidden" r:id="rId14"/>
    <sheet name="Subprefeituras 2019" sheetId="15" r:id="rId15"/>
    <sheet name="Subs -Variação 10 mais 2019" sheetId="16" r:id="rId16"/>
    <sheet name="Ranking subprefeituras FEVEREIR" sheetId="17" r:id="rId17"/>
    <sheet name="Denúncias 2019" sheetId="18" r:id="rId18"/>
    <sheet name="e-SIC" sheetId="19" r:id="rId19"/>
  </sheets>
  <definedNames>
    <definedName name="_GoBack" localSheetId="0">'Texto'!$F$52</definedName>
  </definedNames>
  <calcPr fullCalcOnLoad="1"/>
</workbook>
</file>

<file path=xl/sharedStrings.xml><?xml version="1.0" encoding="utf-8"?>
<sst xmlns="http://schemas.openxmlformats.org/spreadsheetml/2006/main" count="1022" uniqueCount="431">
  <si>
    <t>Telefone</t>
  </si>
  <si>
    <t>Secretaria Municipal de Direitos Humanos e Cidadania</t>
  </si>
  <si>
    <t>Árvore</t>
  </si>
  <si>
    <t>Animal agressor e/ou invasor</t>
  </si>
  <si>
    <t>Remoção de grandes objetos</t>
  </si>
  <si>
    <t>Fiscalização de obras</t>
  </si>
  <si>
    <t>Estabelecimentos comerciais, indústrias e serviços</t>
  </si>
  <si>
    <t>Buraco e pavimentação</t>
  </si>
  <si>
    <t>Ponto viciado, entulho e caçamba de entulho</t>
  </si>
  <si>
    <t>Veículos abandonados</t>
  </si>
  <si>
    <t>Varrição e limpeza urbana</t>
  </si>
  <si>
    <t>Drenagem de água de chuva</t>
  </si>
  <si>
    <t>População ou pessoa em situação de rua</t>
  </si>
  <si>
    <t>Capinação e roçada de áreas verdes</t>
  </si>
  <si>
    <t>Secretaria Municipal do Verde e do Meio Ambiente</t>
  </si>
  <si>
    <t>Secretaria Municipal de Mobilidade e Transportes</t>
  </si>
  <si>
    <t>Secretaria Municipal de Esportes e Lazer</t>
  </si>
  <si>
    <t>Secretaria Municipal de Educação</t>
  </si>
  <si>
    <t>Áreas municipais</t>
  </si>
  <si>
    <t>Secretaria Municipal da Fazenda</t>
  </si>
  <si>
    <t>Elogio</t>
  </si>
  <si>
    <t>Terrenos e imóveis</t>
  </si>
  <si>
    <t>Valets e estacionamentos particulares</t>
  </si>
  <si>
    <t>Sugestão</t>
  </si>
  <si>
    <t>Secretaria Municipal da Saúde</t>
  </si>
  <si>
    <t>Pontos de ônibus</t>
  </si>
  <si>
    <t>Calçadas, guias e postes</t>
  </si>
  <si>
    <t>Central 156</t>
  </si>
  <si>
    <t>Secretaria Municipal de Habitação</t>
  </si>
  <si>
    <t>Publicidade e poluição visual</t>
  </si>
  <si>
    <t>Coleta de resíduos de serviços de saúde</t>
  </si>
  <si>
    <t>Fiscalização de infrações de trânsito</t>
  </si>
  <si>
    <t>Instalações esportivas</t>
  </si>
  <si>
    <t>Animal em via pública</t>
  </si>
  <si>
    <t>Secretaria do Governo Municipal</t>
  </si>
  <si>
    <t>Praças</t>
  </si>
  <si>
    <t>Córregos</t>
  </si>
  <si>
    <t>Coleta seletiva</t>
  </si>
  <si>
    <t>Criação inadequada de animais</t>
  </si>
  <si>
    <t>Acessibilidade em edificações</t>
  </si>
  <si>
    <t>Esgoto e água usada</t>
  </si>
  <si>
    <t>Numeração de imóveis</t>
  </si>
  <si>
    <t>Ambulantes</t>
  </si>
  <si>
    <t>Secretaria Municipal de Urbanismo e Licenciamento</t>
  </si>
  <si>
    <t>Secretaria Municipal de Segurança Urbana</t>
  </si>
  <si>
    <t>Circulação de veículos</t>
  </si>
  <si>
    <t>Secretaria Municipal de Gestão</t>
  </si>
  <si>
    <t>Praça de Atendimento</t>
  </si>
  <si>
    <t>Guias rebaixadas</t>
  </si>
  <si>
    <t>Wi-Fi Livre SP</t>
  </si>
  <si>
    <t>Placas com nome de rua</t>
  </si>
  <si>
    <t>Conduta de trabalho do motorista, cobrador e fiscal de ônibus</t>
  </si>
  <si>
    <t>Ferro velho</t>
  </si>
  <si>
    <t>Secretaria Municipal de Assistência e Desenvolvimento Social</t>
  </si>
  <si>
    <t>Circulação de pedestres</t>
  </si>
  <si>
    <t>Ecoponto</t>
  </si>
  <si>
    <t>Iluminação pública</t>
  </si>
  <si>
    <t>SPTrans</t>
  </si>
  <si>
    <t>Parques</t>
  </si>
  <si>
    <t>Secretaria Municipal da Pessoa com Deficiência</t>
  </si>
  <si>
    <t>Conduta de funcionários</t>
  </si>
  <si>
    <t>Programa Renda Mínima</t>
  </si>
  <si>
    <t>Secretaria Municipal de Inovação e Tecnologia</t>
  </si>
  <si>
    <t>Coleta de lixo domiciliar</t>
  </si>
  <si>
    <t>CEUS</t>
  </si>
  <si>
    <t>Dengue/chikungunya/zika (mosquito aedes aegypti)</t>
  </si>
  <si>
    <t>Unidades escolares</t>
  </si>
  <si>
    <t>Lixeiras públicas</t>
  </si>
  <si>
    <t>Autorizações especiais de trânsito</t>
  </si>
  <si>
    <t>Multas de trânsito</t>
  </si>
  <si>
    <t>Planetário</t>
  </si>
  <si>
    <t>Poluição do ar</t>
  </si>
  <si>
    <t>Consultas médicas em atenção especializada ambulatorial</t>
  </si>
  <si>
    <t>Registro Geral do Animal - RGA</t>
  </si>
  <si>
    <t>Servidores da SME</t>
  </si>
  <si>
    <t>Alimentação Escolar</t>
  </si>
  <si>
    <t>Segurança de edificação</t>
  </si>
  <si>
    <t>IPTU - Imposto Predial e Territorial Urbano</t>
  </si>
  <si>
    <t>Defesa civil</t>
  </si>
  <si>
    <t>Secretaria Municipal de Cultura</t>
  </si>
  <si>
    <t>Controladoria Geral do Município - Ouvidoria Geral</t>
  </si>
  <si>
    <t>SIGRC - Sistema Integrado de Gerenciamento e Relacionamento com o Cidadão</t>
  </si>
  <si>
    <t>ATENDIMENTOS</t>
  </si>
  <si>
    <t>Média</t>
  </si>
  <si>
    <t>Formulário eletrônico</t>
  </si>
  <si>
    <t>TOTAL</t>
  </si>
  <si>
    <t>Meses</t>
  </si>
  <si>
    <t>* Variação percentual em relação ao mês imediatamente anterior.</t>
  </si>
  <si>
    <t>ASSUNTO (Guia Portal 156)*</t>
  </si>
  <si>
    <t>Animais que podem causar doenças e agravos à saúde**</t>
  </si>
  <si>
    <t>Apoio à aprendizagem</t>
  </si>
  <si>
    <t>ATENDE</t>
  </si>
  <si>
    <t>Bilhete único</t>
  </si>
  <si>
    <t xml:space="preserve">Cadastro para demanda de moradia </t>
  </si>
  <si>
    <t>CADIN - Cadastro Informativo Municipal</t>
  </si>
  <si>
    <t>Cadastro único</t>
  </si>
  <si>
    <t>CCM - Cadastro de contribuintes mobiliários</t>
  </si>
  <si>
    <t>Cemitérios</t>
  </si>
  <si>
    <t>Centro de Apoio ao Trabalho e Empreendedorisco - CATE</t>
  </si>
  <si>
    <t xml:space="preserve">Ciclovias, ciclofaixas e outros </t>
  </si>
  <si>
    <t>Colmeia e vespeiro, pernilongo e mosquito**</t>
  </si>
  <si>
    <t>Comida de rua e foodtruck</t>
  </si>
  <si>
    <t>Condições sanitárias inadequadas</t>
  </si>
  <si>
    <t>Conduta de funcionário da CET</t>
  </si>
  <si>
    <t>Consulta em atenção básica</t>
  </si>
  <si>
    <t>CPOM - Cadastro de Prestadores de Serviço de Outro Município</t>
  </si>
  <si>
    <t>Criança e adolescente</t>
  </si>
  <si>
    <t>Desapropiação</t>
  </si>
  <si>
    <t>Empreenda fácil</t>
  </si>
  <si>
    <t>e-SIC</t>
  </si>
  <si>
    <t>Estacionamento de veículo na via</t>
  </si>
  <si>
    <t>Estacionamento reservado/preferêncial</t>
  </si>
  <si>
    <t>Eventos</t>
  </si>
  <si>
    <t>Exames em atenção especializada ambulatorial</t>
  </si>
  <si>
    <t>Exames, vacinas e castração</t>
  </si>
  <si>
    <t>Exumação e translados/transferência de corpos</t>
  </si>
  <si>
    <t>Feira livre</t>
  </si>
  <si>
    <t>Grande gerador de resíduos (serviço, comércio, indústria)</t>
  </si>
  <si>
    <t>Guarda Civíl Metropolitana - GCM</t>
  </si>
  <si>
    <t>Hospital veterinário público</t>
  </si>
  <si>
    <t>Idoso</t>
  </si>
  <si>
    <t>Inspeção veícular</t>
  </si>
  <si>
    <t>Interferências no trânsito</t>
  </si>
  <si>
    <t>ISS - Imposto sobre serviços</t>
  </si>
  <si>
    <t>ITBI - Imposto sobre transmissão de bens imóveis</t>
  </si>
  <si>
    <t>Leve leite</t>
  </si>
  <si>
    <t>LGBTI</t>
  </si>
  <si>
    <t>Licenciamento Ambiental</t>
  </si>
  <si>
    <t>Linhas e intinerários de ônibus</t>
  </si>
  <si>
    <t xml:space="preserve">Locais com lotação superior a 250 pessoas (cinemas, teatros, casas de shows) </t>
  </si>
  <si>
    <t>Má conduta de funcionários</t>
  </si>
  <si>
    <t>Material e uniforme escolar</t>
  </si>
  <si>
    <t>Não especificado***</t>
  </si>
  <si>
    <t>NFP-e - Nota Fiscal Paulistana</t>
  </si>
  <si>
    <t xml:space="preserve">Obras na via </t>
  </si>
  <si>
    <t>Ocupação irregular</t>
  </si>
  <si>
    <t>Olho Vivo</t>
  </si>
  <si>
    <t>Outros</t>
  </si>
  <si>
    <t>Outras reclamações e denúncias</t>
  </si>
  <si>
    <t>Ouvidoria da saúde</t>
  </si>
  <si>
    <t>Parcelamento de tributos</t>
  </si>
  <si>
    <t>Poluição sonora - PSIU</t>
  </si>
  <si>
    <t>Portal 156</t>
  </si>
  <si>
    <t>Procedimentos cirúrgicos em regime de hospital Dia - Rede Hora Certa</t>
  </si>
  <si>
    <t xml:space="preserve">Processos administrativos </t>
  </si>
  <si>
    <t>Programa Operação Trabalho / Hortas e Viveiros</t>
  </si>
  <si>
    <t>Qualidade de atendimento</t>
  </si>
  <si>
    <t xml:space="preserve">Reciclagem </t>
  </si>
  <si>
    <t>Rios e córregos</t>
  </si>
  <si>
    <t>Ruas, vilas, vielas e escadarias</t>
  </si>
  <si>
    <t>Taxi/Aplicativos</t>
  </si>
  <si>
    <t>Terminal, corredor e estação</t>
  </si>
  <si>
    <t xml:space="preserve">Transporte Escolar </t>
  </si>
  <si>
    <t>Total</t>
  </si>
  <si>
    <t xml:space="preserve">* Em decorrência da troca de sistema ocorrida em Dez/2016, a metodologia atualmente aplicada para a classificação dos assuntos é a Guia de Serviços do Portal 156.  As naturezas das manifestações do antigo sistema, que não guardavam correspondência com a classificação dos assuntos atualmente utilizada foram agrupadas em "Não especificado" para os meses de novembro e dezembro de 2017.
</t>
  </si>
  <si>
    <t>**Os assunto "colmeia e vespeiro, pernilongo e mosquito"  passou a ser classificado como um serviço dentro do assunto "animais que podem causar doenças e agravos à saúde"  no protal 156 a partir de maio/2018</t>
  </si>
  <si>
    <t>***Os protocolos classificadas como assunto não especificado, são reclamações recebidas no sistema sem que se tenha o registro do assunto demandado.</t>
  </si>
  <si>
    <t>Unidades PMSP</t>
  </si>
  <si>
    <t>Secretaria Especial de Comunicação</t>
  </si>
  <si>
    <t>Secretaria Especial de Relações Governamentais</t>
  </si>
  <si>
    <t>Secretaria Municipal de Desestatização e Parcerias</t>
  </si>
  <si>
    <t>Secretaria Municipal de Infraestrutura Urbana e Obras**</t>
  </si>
  <si>
    <t>Secretaria Municipal de Justiça</t>
  </si>
  <si>
    <t>Secretaria Municipal de Relações Internacionais</t>
  </si>
  <si>
    <t>Autoridade Municipal de Limpeza  Urbana - AMLURB***</t>
  </si>
  <si>
    <t>Departamento de Iluminação Pública - ILUME***</t>
  </si>
  <si>
    <t>Serviço Funerário do Município de São Paulo***</t>
  </si>
  <si>
    <t>Superintendência das Usinas de Asfalto - SPUA***</t>
  </si>
  <si>
    <t>São Paulo Transportes - SPTRANS***</t>
  </si>
  <si>
    <t>Não especificado****</t>
  </si>
  <si>
    <t>Órgão externo</t>
  </si>
  <si>
    <t>* A partir de abril/18 passou a ser de responsabilidade da Secretaria Municipal das Prefeituras Regionais, o Departamento de Iliminação Pública e o Serviço Funerário.</t>
  </si>
  <si>
    <t>** A partir de abril/18 a Secretaria Municipal de Obras e Serviços passou a se chamar Secretaria Municipal de Infraestrutura Urbana e Obras, com alterações das suas copetências. deixando de ser responsável pelo Departamento de Iluminação Pública e pelo Serviço Funerário, sendo que estas passaram a ser de responsabilidade da Secretaria Municipal das Prefeituras Regionais.</t>
  </si>
  <si>
    <t>***A partir de maio/18 foi individualizada a quantidade de entradas de AMLURB, ILUME, SPUA e Serviço Funerário do total de entradas da Secretaria Municipal das Prefeituras Regionais, assim como de CET e SPTRANS do total da Secretaria Municipal de Mobilidade e Transportes.</t>
  </si>
  <si>
    <t>****Os protocolos classificadas como unidade não especificada, são reclamações recebidas no sistema sem que se tenha o registro da unidade demandada.</t>
  </si>
  <si>
    <t xml:space="preserve">Total </t>
  </si>
  <si>
    <t>Total Geral</t>
  </si>
  <si>
    <t>Companhia de Engenharia de Tráfego - CET***</t>
  </si>
  <si>
    <t>Variação*</t>
  </si>
  <si>
    <t>Assistência farmacêutica</t>
  </si>
  <si>
    <t>Divida ativa</t>
  </si>
  <si>
    <t>Documentações de edificações</t>
  </si>
  <si>
    <t>Manutenção e conservação de ônibus</t>
  </si>
  <si>
    <t>Mercados e sacolões</t>
  </si>
  <si>
    <t>Programa Bolsa Família</t>
  </si>
  <si>
    <t>Saúde mental</t>
  </si>
  <si>
    <t>Solicitação de policiamento</t>
  </si>
  <si>
    <t>Taxa de resíduos sólidos</t>
  </si>
  <si>
    <t>Taxas mobiliárias</t>
  </si>
  <si>
    <t>Telecentros</t>
  </si>
  <si>
    <t>Subprefeitura Capela do Socorro</t>
  </si>
  <si>
    <t>Subprefeitura Casa Verde</t>
  </si>
  <si>
    <t>Subprefeitura Cidade Ademar</t>
  </si>
  <si>
    <t>Subprefeitura Cidade Tiradentes</t>
  </si>
  <si>
    <t>Subprefeitura Ermelino Matarazzo</t>
  </si>
  <si>
    <t>Subprefeitura Freguesia/Brasilândia</t>
  </si>
  <si>
    <t>Subprefeitura Guaianases</t>
  </si>
  <si>
    <t>Subprefeitura Ipiranga</t>
  </si>
  <si>
    <t>Subprefeitura Itaim Paulista</t>
  </si>
  <si>
    <t>Subprefeitura Itaquera</t>
  </si>
  <si>
    <t>Subprefeitura Jabaquara</t>
  </si>
  <si>
    <t>Subprefeitura Jaçanã/Tremembé</t>
  </si>
  <si>
    <t>Subprefeitura Lapa</t>
  </si>
  <si>
    <t>Subprefeitura M'Boi Mirim</t>
  </si>
  <si>
    <t>Subprefeitura Mooca</t>
  </si>
  <si>
    <t>Subprefeitura Parelheiros</t>
  </si>
  <si>
    <t>Subprefeitura Penha</t>
  </si>
  <si>
    <t>Subprefeitura Perus</t>
  </si>
  <si>
    <t>Subprefeitura Pinheiros</t>
  </si>
  <si>
    <t>Subprefeitura Pirituba/Jaraguá</t>
  </si>
  <si>
    <t>Subprefeitura Santana/Tucuruvi</t>
  </si>
  <si>
    <t>Subprefeitura Santo Amaro</t>
  </si>
  <si>
    <t>Subprefeitura São Mateus</t>
  </si>
  <si>
    <t>Subprefeitura São Miguel Paulista</t>
  </si>
  <si>
    <t>Subprefeitura Sapopemba</t>
  </si>
  <si>
    <t>Subprefeitura Sé</t>
  </si>
  <si>
    <t>Subprefeitura Vila Maria/Vila Guilherme</t>
  </si>
  <si>
    <t>Subprefeitura Vila Mariana</t>
  </si>
  <si>
    <t>Subprefeitura Vila Prudente</t>
  </si>
  <si>
    <t>¹  A partir de agosto/18 a Secretaria Municipal das Prefeituras Regionais foi denominada como Secretaria Municipal das Subprefeituras</t>
  </si>
  <si>
    <t>³ Em agosto/18  foi criada a Secretaria Municipal de Turismo, ficando a São Paulo Turismo-SPTURIS vinculada a esta secretaria</t>
  </si>
  <si>
    <t>² A partir de agosto/18 a Secretaria Municipal do Trabalho e Empreendedorismo foi denominada como Secretaria Municipal de Desenvolvimento Econômico</t>
  </si>
  <si>
    <t>Subprefeitura Aricanduva</t>
  </si>
  <si>
    <t>Subprefeitura Butantã</t>
  </si>
  <si>
    <t>Subprefeitura Campo Limpo</t>
  </si>
  <si>
    <t>Secretaria Municipal de Desenvolvimento Econômico</t>
  </si>
  <si>
    <t>Secretaria Municipal de Turismo</t>
  </si>
  <si>
    <t>Secretaria Municipal das Prefeituras Regionais* ¹</t>
  </si>
  <si>
    <t>Acesso à informação</t>
  </si>
  <si>
    <t>COHAB</t>
  </si>
  <si>
    <t>Faixas exclusivas e corredores de ônibus</t>
  </si>
  <si>
    <t>Programa Renda Cidadã</t>
  </si>
  <si>
    <t>Procuradoria Geral do Município</t>
  </si>
  <si>
    <t xml:space="preserve">* Em decorrência da troca de sistema ocorrida em Dez/2016, a metodologia atualmente aplicada para a classificação dos assuntos é a Guia de Serviços do Portal 156.  
</t>
  </si>
  <si>
    <t>Animais silvestres</t>
  </si>
  <si>
    <t>Boletim e frequência escolar</t>
  </si>
  <si>
    <t>Cadastro Municipal de Vigilância em Saúde - CMVS</t>
  </si>
  <si>
    <t>Manutenção da sinalização de trânsito</t>
  </si>
  <si>
    <t>Saúde bucal</t>
  </si>
  <si>
    <t>Sé</t>
  </si>
  <si>
    <t>Casa Verde</t>
  </si>
  <si>
    <t>Itaquera</t>
  </si>
  <si>
    <t>Mooca</t>
  </si>
  <si>
    <t>Programa Operação Trabalho - Transcidadania</t>
  </si>
  <si>
    <t>Subprefeituras</t>
  </si>
  <si>
    <t>Protocolos*</t>
  </si>
  <si>
    <t>Variação**</t>
  </si>
  <si>
    <t>*Protocolos - valores absolutos do mês</t>
  </si>
  <si>
    <t>** Variação percentual em relação ao mês imediatamente anterior.</t>
  </si>
  <si>
    <t>***mudança de metodologia aplicada a partir de maio/18</t>
  </si>
  <si>
    <t>*** mudança de metodologia aplicada a partir de maio/18</t>
  </si>
  <si>
    <t xml:space="preserve">Agendamento Eletrônico </t>
  </si>
  <si>
    <t>Documentações de Rua</t>
  </si>
  <si>
    <t xml:space="preserve">Documentações de Obras </t>
  </si>
  <si>
    <t>Moto-frete</t>
  </si>
  <si>
    <t>Recarga de Bilhete Único e cobrança</t>
  </si>
  <si>
    <t>Senha Web</t>
  </si>
  <si>
    <r>
      <rPr>
        <sz val="10"/>
        <rFont val="Calibri"/>
        <family val="2"/>
      </rPr>
      <t>¹</t>
    </r>
    <r>
      <rPr>
        <sz val="10"/>
        <rFont val="Arial"/>
        <family val="2"/>
      </rPr>
      <t xml:space="preserve"> A partir de abril/18 passou a ser de responsabilidade da Secretaria Municipal das Prefeituras Regionais, o Departamento de Iliminação Pública e o Serviço Funerário.</t>
    </r>
  </si>
  <si>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 A partir de agosto/18 a Secretaria Municipal das Prefeituras Regionais foi denominada como Secretaria Municipal das Subprefeituras</t>
    </r>
  </si>
  <si>
    <r>
      <rPr>
        <sz val="10"/>
        <rFont val="Calibri"/>
        <family val="2"/>
      </rPr>
      <t>³</t>
    </r>
    <r>
      <rPr>
        <sz val="10"/>
        <rFont val="Arial"/>
        <family val="2"/>
      </rPr>
      <t>A partir de maio/18 foi individualizada a quantidade de entradas de AMLURB, ILUME, SPUA e Serviço Funerário do total de entradas da Secretaria Municipal das Prefeituras Regionais, assim como de CET e SPTRANS do total da Secretaria Municipal de Mobilidade e Transportes.</t>
    </r>
  </si>
  <si>
    <t>Penha</t>
  </si>
  <si>
    <t>Santana/Tucuruvi</t>
  </si>
  <si>
    <t>Pinheiros</t>
  </si>
  <si>
    <t>Ipiranga</t>
  </si>
  <si>
    <t>Lapa</t>
  </si>
  <si>
    <t>Santo Amaro</t>
  </si>
  <si>
    <t>Pirituba/Jaraguá</t>
  </si>
  <si>
    <t>M'Boi Mirim</t>
  </si>
  <si>
    <t>Vila Maria/Vila Guilherme</t>
  </si>
  <si>
    <t>Aricanduva</t>
  </si>
  <si>
    <t>Cidade Ademar</t>
  </si>
  <si>
    <t>Capela do Socorro</t>
  </si>
  <si>
    <t>Butantã</t>
  </si>
  <si>
    <t>Vila Mariana</t>
  </si>
  <si>
    <t>Campo Limpo</t>
  </si>
  <si>
    <t>Freguesia/Brasilândia</t>
  </si>
  <si>
    <t>Jabaquara</t>
  </si>
  <si>
    <t>São Miguel Paulista</t>
  </si>
  <si>
    <t>Jaçanã/Tremembé</t>
  </si>
  <si>
    <t>Vila Prudente</t>
  </si>
  <si>
    <t>Itaim Paulista</t>
  </si>
  <si>
    <t>São Mateus</t>
  </si>
  <si>
    <t>Sapopemba</t>
  </si>
  <si>
    <t>Ermelino Matarazzo</t>
  </si>
  <si>
    <t>Guaianases</t>
  </si>
  <si>
    <t>Parelheiros</t>
  </si>
  <si>
    <t>Cidade Tiradentes</t>
  </si>
  <si>
    <t>Perus</t>
  </si>
  <si>
    <t xml:space="preserve">Elevador, escada rolante, esteira rolante, plataforma de elevação </t>
  </si>
  <si>
    <t>Microempreendedor Individual - MEI</t>
  </si>
  <si>
    <t>Olimpíadas estudantis</t>
  </si>
  <si>
    <t>Questões raciais</t>
  </si>
  <si>
    <t>Urgências e Emergências</t>
  </si>
  <si>
    <t xml:space="preserve">Zona Azul </t>
  </si>
  <si>
    <t xml:space="preserve">Controladoria Geral do Município </t>
  </si>
  <si>
    <t>Pessoalmente/Carta</t>
  </si>
  <si>
    <t>** A partir de 2019 os protocolos de entrada de denúncias passaram a ser totalizados juntamente com de reclamações, solicitações, elogios e sugestões</t>
  </si>
  <si>
    <t xml:space="preserve">Protocolos** </t>
  </si>
  <si>
    <t>Denúncia</t>
  </si>
  <si>
    <t>Reclamação</t>
  </si>
  <si>
    <t>Solicitação</t>
  </si>
  <si>
    <t>Tipo de manifestação</t>
  </si>
  <si>
    <t>Assuntos - variação dos 10 mais demandados de 2019 (MÉDIA)</t>
  </si>
  <si>
    <t>Assuntos - 10 mais demandados de 2019 (Média)</t>
  </si>
  <si>
    <t>10 assuntos mais demandados de JANEIRO/2019</t>
  </si>
  <si>
    <t>Unidades - 10 mais demandadas de 2019 (Média)</t>
  </si>
  <si>
    <t>Subprefeituras - variação dos 10 mais demandados de 2019 (MÉDIA)</t>
  </si>
  <si>
    <t>Unidades - variação dos 10 mais demandados de 2019 (MÉDIA)</t>
  </si>
  <si>
    <t>Certidões</t>
  </si>
  <si>
    <t>Serviço de apoio terapêutico</t>
  </si>
  <si>
    <t>Áreas Contaminadas</t>
  </si>
  <si>
    <t>Auxilio Aluguel</t>
  </si>
  <si>
    <t>Homenagem fúnebre, velório, sepultamento e cremação</t>
  </si>
  <si>
    <t xml:space="preserve">Programa Operação Trabalho </t>
  </si>
  <si>
    <t xml:space="preserve">Cartão SUS </t>
  </si>
  <si>
    <t>Cadastro Único (CadÚnico)</t>
  </si>
  <si>
    <t>Carga e frete</t>
  </si>
  <si>
    <t>Exames em atenção especializada ambulatorial - rede hora certa / AMA-E / AE</t>
  </si>
  <si>
    <t>Exames de atenção básica em saúde</t>
  </si>
  <si>
    <t xml:space="preserve">Saúde da criança </t>
  </si>
  <si>
    <t>XXXX</t>
  </si>
  <si>
    <t>XXX</t>
  </si>
  <si>
    <t>Controladoria Geral do Município de São Paulo</t>
  </si>
  <si>
    <t>10 unidades mais demandadas de FEVEREIRO/2018</t>
  </si>
  <si>
    <t>Autoridade Municipal de Limpeza Urbana</t>
  </si>
  <si>
    <t xml:space="preserve">São Paulo Transportes </t>
  </si>
  <si>
    <t xml:space="preserve">Secretaria Municipal da Educação </t>
  </si>
  <si>
    <t>Companhia de Engenharia de Tráfego</t>
  </si>
  <si>
    <t xml:space="preserve">Secretaria Municipal da Saúde </t>
  </si>
  <si>
    <t xml:space="preserve">Subprefeitura Santana/Tucuruvi </t>
  </si>
  <si>
    <t>Unidades - 10 mais demandadas dos 2 últimos meses (Média)</t>
  </si>
  <si>
    <t>xxx</t>
  </si>
  <si>
    <t>% Canais de entrada JAN/19</t>
  </si>
  <si>
    <t>Assuntos - 10 mais demandados dos 2 últimos meses (Média)</t>
  </si>
  <si>
    <t>Deferidas</t>
  </si>
  <si>
    <t>Reclassificadas</t>
  </si>
  <si>
    <t>Status da denúncia</t>
  </si>
  <si>
    <t>Indeferida</t>
  </si>
  <si>
    <t>Reclassificada</t>
  </si>
  <si>
    <t>Total de denúncias</t>
  </si>
  <si>
    <t>Denúncias</t>
  </si>
  <si>
    <t>Média/19</t>
  </si>
  <si>
    <t>% Total de denúncias</t>
  </si>
  <si>
    <t>% Total Geral</t>
  </si>
  <si>
    <t>%FEV/19 - Geral</t>
  </si>
  <si>
    <t>%JAN/19 - Geral</t>
  </si>
  <si>
    <t>%Média/19 - Geral</t>
  </si>
  <si>
    <t>%FEV/19 - denúncias</t>
  </si>
  <si>
    <t>%JAN/19 - denúncias</t>
  </si>
  <si>
    <t>%Média/19 - denúncias</t>
  </si>
  <si>
    <t>Órgão</t>
  </si>
  <si>
    <t>AHM – Autarquia Hospitalar Municipal</t>
  </si>
  <si>
    <t>AMLURB – Autoridade Municipal de Limpeza Urbana</t>
  </si>
  <si>
    <t>Casa Civil</t>
  </si>
  <si>
    <t>CET – Companhia de Engenharia de Tráfego</t>
  </si>
  <si>
    <t>CGM – Controladoria Geral do Município</t>
  </si>
  <si>
    <t>COHAB – Companhia Metropolitana de Habitação</t>
  </si>
  <si>
    <t>FTMSP – Fundação Theatro Municipal de São Paulo</t>
  </si>
  <si>
    <t>Fundação Paulista de Educação, Tecnologia e Cultura</t>
  </si>
  <si>
    <t>HSPM – Hospital do Servidor Público Municipal</t>
  </si>
  <si>
    <t>IPREM – Instituto de Previdência Municipal de São Paulo</t>
  </si>
  <si>
    <t>PGM – Procuradoria Geral do Município</t>
  </si>
  <si>
    <t>PRODAM – Empresa de Tecnologia da Informação e Comunicação do Município de São Paulo</t>
  </si>
  <si>
    <t>São Paulo Parcerias S/A</t>
  </si>
  <si>
    <t>SECOM – Secretaria Especial de Comunicação</t>
  </si>
  <si>
    <t>SEHAB – Secretaria Municipal da Habitação</t>
  </si>
  <si>
    <t>SEL - Secretaria Municipal de Licenciamento</t>
  </si>
  <si>
    <t>SEME – Secretaria Municipal de Esportes e Lazer</t>
  </si>
  <si>
    <t>SERS – Secretaria Especial de Relações Sociais</t>
  </si>
  <si>
    <t>SF – Secretaria Municipal da Fazenda</t>
  </si>
  <si>
    <t>SFMSP – Serviço Funerário</t>
  </si>
  <si>
    <t>SG – Secretaria Municipal de Gestão</t>
  </si>
  <si>
    <t>SGM – Secretaria do Governo Municipal</t>
  </si>
  <si>
    <t>SIURB – Secretaria Municipal de Infraestrutura Urbana e Obras</t>
  </si>
  <si>
    <t xml:space="preserve">SMADS – Secretaria Municipal de Assistência e Desenvolvimento Social </t>
  </si>
  <si>
    <t>SMC – Secretaria Municipal da Cultura</t>
  </si>
  <si>
    <t>SMDET - Secretaria Municipal de Desenvolvimento Econômico e Trabalho</t>
  </si>
  <si>
    <t>SMDHC – Secretaria Municipal de Direitos Humanos e Cidadania</t>
  </si>
  <si>
    <t>SMDP – Secretaria Municipal de Desestatização e Parcerias</t>
  </si>
  <si>
    <t>SMDU - Secretaria Municipal de Desenvolvimento Urbano</t>
  </si>
  <si>
    <t>SME – Secretaria Municipal da Educação</t>
  </si>
  <si>
    <t>SMIT – Secretaria Municipal de Inovação e Tecnologia</t>
  </si>
  <si>
    <t>SMJ - Secretaria Municipal de Justiça</t>
  </si>
  <si>
    <t>SMPED – Secretaria Municipal da Pessoa com Deficiência</t>
  </si>
  <si>
    <t>SMRI – Secretaria Municipal de Relações Internacionais</t>
  </si>
  <si>
    <t>SMS – Secretaria Municipal da Saúde</t>
  </si>
  <si>
    <t>SMSU – Secretaria Municipal de Segurança Urbana</t>
  </si>
  <si>
    <t>SMSUB – Secretaria Municipal das Subprefeituras</t>
  </si>
  <si>
    <t xml:space="preserve">SMT – Secretaria Municipal de Mobilidade e Transportes </t>
  </si>
  <si>
    <t>SMTUR – Secretaria Municipal de Turismo</t>
  </si>
  <si>
    <t>SMUL – Secretaria Municipal de Urbanismo e Licenciamento*</t>
  </si>
  <si>
    <t>SP OBRAS – São Paulo Obras</t>
  </si>
  <si>
    <t>SP URBANISMO – São Paulo Urbanismo</t>
  </si>
  <si>
    <t>SPTRANS – São Paulo Transportes S/A</t>
  </si>
  <si>
    <t>SPTURIS – São Paulo Turismo S/A</t>
  </si>
  <si>
    <t>Subprefeitura Aricanduva/ Formosa/ Carrão</t>
  </si>
  <si>
    <t>Subprefeitura Casa Verde/ Cachoeirinha</t>
  </si>
  <si>
    <t>Subprefeitura Freguesia/ Brasilândia</t>
  </si>
  <si>
    <t>Subprefeitura Jaçanã/ Tremembé</t>
  </si>
  <si>
    <t>Subprefeitura M´Boi Mirim</t>
  </si>
  <si>
    <t>Subprefeitura Pirituba/ Jaraguá</t>
  </si>
  <si>
    <t>Subprefeitura Santana/ Tucuruvi</t>
  </si>
  <si>
    <t>Subprefeitura Vila Maria/ Vila Guilherme</t>
  </si>
  <si>
    <t>SVMA – Secretaria Municipal do Verde e do Meio Ambiente</t>
  </si>
  <si>
    <t>Siatema eletrônico de informação ao cidadão - e-sic</t>
  </si>
  <si>
    <t>Média/2019</t>
  </si>
  <si>
    <t>SF</t>
  </si>
  <si>
    <t>SMS</t>
  </si>
  <si>
    <t>SPTRANS</t>
  </si>
  <si>
    <t>SME</t>
  </si>
  <si>
    <t xml:space="preserve">SMT </t>
  </si>
  <si>
    <t>CET</t>
  </si>
  <si>
    <t>SMSUB</t>
  </si>
  <si>
    <t xml:space="preserve">COHAB </t>
  </si>
  <si>
    <t xml:space="preserve">SMIT </t>
  </si>
  <si>
    <t>SEHAB</t>
  </si>
  <si>
    <t>Pedidos e-SIC</t>
  </si>
  <si>
    <t>Situação</t>
  </si>
  <si>
    <t>Pedidos registrados</t>
  </si>
  <si>
    <t>Decisões iniciais</t>
  </si>
  <si>
    <t>Atendidos</t>
  </si>
  <si>
    <t>Indeferidos</t>
  </si>
  <si>
    <t>1ª instância: solicitações</t>
  </si>
  <si>
    <t>1ª instância: decisões</t>
  </si>
  <si>
    <t>Deferidos</t>
  </si>
  <si>
    <t>2ª instância: solicitações</t>
  </si>
  <si>
    <t>2ª instância: decisões</t>
  </si>
  <si>
    <t>3ª instância: solicitações</t>
  </si>
  <si>
    <t>3ª instância: decisões</t>
  </si>
  <si>
    <t>Recurso de Ofício (RO)</t>
  </si>
  <si>
    <t>ISNTÂNCIAS RECURSAIS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</si>
</sst>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\-yy"/>
    <numFmt numFmtId="165" formatCode="0.0"/>
    <numFmt numFmtId="166" formatCode="0.0000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&quot;Ativado&quot;;&quot;Ativado&quot;;&quot;Desativado&quot;"/>
    <numFmt numFmtId="172" formatCode="0.000"/>
    <numFmt numFmtId="173" formatCode="00"/>
    <numFmt numFmtId="174" formatCode="0.000000"/>
    <numFmt numFmtId="175" formatCode="0.00000"/>
  </numFmts>
  <fonts count="87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2"/>
      <name val="Arial "/>
      <family val="0"/>
    </font>
    <font>
      <b/>
      <sz val="12"/>
      <name val="Arial "/>
      <family val="0"/>
    </font>
    <font>
      <sz val="11"/>
      <name val="Arial "/>
      <family val="0"/>
    </font>
    <font>
      <b/>
      <sz val="11"/>
      <name val="Arial 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indexed="10"/>
      <name val="Arial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0"/>
    </font>
    <font>
      <sz val="9.25"/>
      <color indexed="8"/>
      <name val="Calibri"/>
      <family val="0"/>
    </font>
    <font>
      <b/>
      <sz val="16"/>
      <color indexed="8"/>
      <name val="Calibri"/>
      <family val="0"/>
    </font>
    <font>
      <sz val="9.2"/>
      <color indexed="8"/>
      <name val="Calibri"/>
      <family val="0"/>
    </font>
    <font>
      <b/>
      <sz val="12"/>
      <color indexed="8"/>
      <name val="Arial"/>
      <family val="0"/>
    </font>
    <font>
      <b/>
      <sz val="20"/>
      <color indexed="8"/>
      <name val="Calibri"/>
      <family val="0"/>
    </font>
    <font>
      <sz val="6.5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9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FF0000"/>
      <name val="Arial"/>
      <family val="2"/>
    </font>
    <font>
      <sz val="11"/>
      <color theme="0"/>
      <name val="Arial"/>
      <family val="2"/>
    </font>
    <font>
      <b/>
      <sz val="11"/>
      <color rgb="FF000000"/>
      <name val="Calibri"/>
      <family val="2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ECD5"/>
        <bgColor indexed="64"/>
      </patternFill>
    </fill>
    <fill>
      <patternFill patternType="solid">
        <fgColor rgb="FFDBE5F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/>
    </border>
    <border>
      <left style="thin">
        <color rgb="FF000000"/>
      </left>
      <right/>
      <top>
        <color indexed="63"/>
      </top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>
        <color rgb="FFDA9754"/>
      </bottom>
    </border>
    <border>
      <left style="medium"/>
      <right style="medium"/>
      <top>
        <color indexed="63"/>
      </top>
      <bottom style="medium">
        <color rgb="FFDA9754"/>
      </bottom>
    </border>
    <border>
      <left style="medium"/>
      <right style="medium"/>
      <top style="medium"/>
      <bottom style="medium">
        <color rgb="FFF9B074"/>
      </bottom>
    </border>
    <border>
      <left style="medium"/>
      <right style="medium"/>
      <top>
        <color indexed="63"/>
      </top>
      <bottom style="medium">
        <color rgb="FFF9B074"/>
      </bottom>
    </border>
    <border>
      <left style="thin"/>
      <right/>
      <top/>
      <bottom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3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68" fillId="0" borderId="0" applyNumberFormat="0" applyFont="0" applyBorder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15">
    <xf numFmtId="0" fontId="0" fillId="0" borderId="0" xfId="0" applyFont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0" fillId="0" borderId="0" xfId="0" applyFill="1" applyBorder="1" applyAlignment="1">
      <alignment/>
    </xf>
    <xf numFmtId="17" fontId="77" fillId="0" borderId="0" xfId="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2" fontId="78" fillId="0" borderId="0" xfId="0" applyNumberFormat="1" applyFont="1" applyFill="1" applyBorder="1" applyAlignment="1">
      <alignment horizontal="center"/>
    </xf>
    <xf numFmtId="0" fontId="78" fillId="0" borderId="0" xfId="0" applyFont="1" applyAlignment="1">
      <alignment/>
    </xf>
    <xf numFmtId="0" fontId="77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57" fillId="0" borderId="0" xfId="50">
      <alignment/>
      <protection/>
    </xf>
    <xf numFmtId="0" fontId="0" fillId="0" borderId="11" xfId="0" applyFill="1" applyBorder="1" applyAlignment="1">
      <alignment/>
    </xf>
    <xf numFmtId="0" fontId="13" fillId="33" borderId="1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" fontId="13" fillId="34" borderId="10" xfId="0" applyNumberFormat="1" applyFont="1" applyFill="1" applyBorder="1" applyAlignment="1">
      <alignment/>
    </xf>
    <xf numFmtId="0" fontId="77" fillId="0" borderId="0" xfId="52" applyFont="1" applyFill="1" applyAlignment="1">
      <alignment/>
    </xf>
    <xf numFmtId="0" fontId="2" fillId="34" borderId="10" xfId="0" applyFont="1" applyFill="1" applyBorder="1" applyAlignment="1">
      <alignment horizontal="center"/>
    </xf>
    <xf numFmtId="1" fontId="2" fillId="34" borderId="12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2" fillId="34" borderId="15" xfId="0" applyFont="1" applyFill="1" applyBorder="1" applyAlignment="1">
      <alignment horizontal="right"/>
    </xf>
    <xf numFmtId="0" fontId="2" fillId="34" borderId="16" xfId="0" applyFon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34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1" fillId="0" borderId="18" xfId="0" applyFont="1" applyBorder="1" applyAlignment="1">
      <alignment/>
    </xf>
    <xf numFmtId="0" fontId="13" fillId="35" borderId="10" xfId="0" applyFont="1" applyFill="1" applyBorder="1" applyAlignment="1">
      <alignment horizontal="right"/>
    </xf>
    <xf numFmtId="0" fontId="13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77" fillId="36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right"/>
    </xf>
    <xf numFmtId="17" fontId="2" fillId="34" borderId="16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13" fillId="34" borderId="19" xfId="0" applyNumberFormat="1" applyFont="1" applyFill="1" applyBorder="1" applyAlignment="1">
      <alignment horizontal="center"/>
    </xf>
    <xf numFmtId="0" fontId="57" fillId="0" borderId="20" xfId="50" applyBorder="1">
      <alignment/>
      <protection/>
    </xf>
    <xf numFmtId="0" fontId="57" fillId="0" borderId="13" xfId="50" applyBorder="1">
      <alignment/>
      <protection/>
    </xf>
    <xf numFmtId="0" fontId="0" fillId="0" borderId="13" xfId="0" applyBorder="1" applyAlignment="1">
      <alignment/>
    </xf>
    <xf numFmtId="1" fontId="13" fillId="35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34" borderId="21" xfId="0" applyFont="1" applyFill="1" applyBorder="1" applyAlignment="1">
      <alignment/>
    </xf>
    <xf numFmtId="0" fontId="0" fillId="0" borderId="0" xfId="0" applyFill="1" applyBorder="1" applyAlignment="1">
      <alignment horizontal="justify" vertical="justify" wrapText="1"/>
    </xf>
    <xf numFmtId="0" fontId="13" fillId="0" borderId="0" xfId="0" applyFont="1" applyFill="1" applyBorder="1" applyAlignment="1">
      <alignment horizontal="right"/>
    </xf>
    <xf numFmtId="1" fontId="2" fillId="34" borderId="21" xfId="0" applyNumberFormat="1" applyFont="1" applyFill="1" applyBorder="1" applyAlignment="1">
      <alignment/>
    </xf>
    <xf numFmtId="17" fontId="2" fillId="34" borderId="12" xfId="0" applyNumberFormat="1" applyFont="1" applyFill="1" applyBorder="1" applyAlignment="1">
      <alignment horizontal="center"/>
    </xf>
    <xf numFmtId="3" fontId="78" fillId="0" borderId="11" xfId="0" applyNumberFormat="1" applyFont="1" applyFill="1" applyBorder="1" applyAlignment="1">
      <alignment horizontal="center"/>
    </xf>
    <xf numFmtId="3" fontId="78" fillId="0" borderId="14" xfId="0" applyNumberFormat="1" applyFont="1" applyFill="1" applyBorder="1" applyAlignment="1">
      <alignment horizontal="center"/>
    </xf>
    <xf numFmtId="2" fontId="78" fillId="0" borderId="17" xfId="0" applyNumberFormat="1" applyFont="1" applyFill="1" applyBorder="1" applyAlignment="1">
      <alignment horizontal="center"/>
    </xf>
    <xf numFmtId="2" fontId="78" fillId="0" borderId="11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0" fillId="0" borderId="13" xfId="0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57" fillId="0" borderId="17" xfId="50" applyFill="1" applyBorder="1">
      <alignment/>
      <protection/>
    </xf>
    <xf numFmtId="0" fontId="57" fillId="0" borderId="23" xfId="50" applyFill="1" applyBorder="1">
      <alignment/>
      <protection/>
    </xf>
    <xf numFmtId="0" fontId="0" fillId="0" borderId="2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8" xfId="0" applyFill="1" applyBorder="1" applyAlignment="1">
      <alignment/>
    </xf>
    <xf numFmtId="0" fontId="1" fillId="0" borderId="11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18" xfId="0" applyFont="1" applyFill="1" applyBorder="1" applyAlignment="1">
      <alignment/>
    </xf>
    <xf numFmtId="0" fontId="1" fillId="0" borderId="25" xfId="0" applyFont="1" applyBorder="1" applyAlignment="1">
      <alignment/>
    </xf>
    <xf numFmtId="3" fontId="78" fillId="0" borderId="0" xfId="0" applyNumberFormat="1" applyFont="1" applyFill="1" applyBorder="1" applyAlignment="1">
      <alignment horizontal="center"/>
    </xf>
    <xf numFmtId="3" fontId="79" fillId="0" borderId="0" xfId="0" applyNumberFormat="1" applyFont="1" applyFill="1" applyBorder="1" applyAlignment="1">
      <alignment horizontal="center"/>
    </xf>
    <xf numFmtId="2" fontId="79" fillId="0" borderId="0" xfId="0" applyNumberFormat="1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17" fontId="80" fillId="0" borderId="0" xfId="0" applyNumberFormat="1" applyFont="1" applyFill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Fill="1" applyBorder="1" applyAlignment="1">
      <alignment/>
    </xf>
    <xf numFmtId="0" fontId="5" fillId="0" borderId="0" xfId="0" applyFont="1" applyAlignment="1">
      <alignment/>
    </xf>
    <xf numFmtId="1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5" fillId="36" borderId="10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>
      <alignment horizontal="center"/>
    </xf>
    <xf numFmtId="17" fontId="5" fillId="36" borderId="31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17" fontId="5" fillId="36" borderId="32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7" fontId="5" fillId="36" borderId="11" xfId="0" applyNumberFormat="1" applyFont="1" applyFill="1" applyBorder="1" applyAlignment="1">
      <alignment horizontal="center"/>
    </xf>
    <xf numFmtId="17" fontId="5" fillId="36" borderId="14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5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/>
    </xf>
    <xf numFmtId="3" fontId="4" fillId="0" borderId="24" xfId="0" applyNumberFormat="1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center"/>
    </xf>
    <xf numFmtId="0" fontId="34" fillId="0" borderId="0" xfId="0" applyFont="1" applyAlignment="1">
      <alignment vertical="center"/>
    </xf>
    <xf numFmtId="1" fontId="1" fillId="0" borderId="33" xfId="0" applyNumberFormat="1" applyFont="1" applyBorder="1" applyAlignment="1">
      <alignment/>
    </xf>
    <xf numFmtId="1" fontId="1" fillId="0" borderId="34" xfId="0" applyNumberFormat="1" applyFont="1" applyBorder="1" applyAlignment="1">
      <alignment/>
    </xf>
    <xf numFmtId="0" fontId="34" fillId="0" borderId="0" xfId="0" applyFont="1" applyFill="1" applyAlignment="1">
      <alignment/>
    </xf>
    <xf numFmtId="0" fontId="0" fillId="0" borderId="17" xfId="0" applyFill="1" applyBorder="1" applyAlignment="1">
      <alignment/>
    </xf>
    <xf numFmtId="0" fontId="57" fillId="0" borderId="11" xfId="50" applyFill="1" applyBorder="1">
      <alignment/>
      <protection/>
    </xf>
    <xf numFmtId="0" fontId="0" fillId="0" borderId="35" xfId="0" applyFill="1" applyBorder="1" applyAlignment="1">
      <alignment/>
    </xf>
    <xf numFmtId="0" fontId="57" fillId="0" borderId="18" xfId="50" applyFill="1" applyBorder="1">
      <alignment/>
      <protection/>
    </xf>
    <xf numFmtId="0" fontId="0" fillId="0" borderId="36" xfId="0" applyFill="1" applyBorder="1" applyAlignment="1">
      <alignment/>
    </xf>
    <xf numFmtId="2" fontId="0" fillId="0" borderId="0" xfId="0" applyNumberFormat="1" applyAlignment="1">
      <alignment/>
    </xf>
    <xf numFmtId="1" fontId="1" fillId="0" borderId="18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17" fontId="77" fillId="0" borderId="31" xfId="0" applyNumberFormat="1" applyFont="1" applyFill="1" applyBorder="1" applyAlignment="1">
      <alignment horizontal="center"/>
    </xf>
    <xf numFmtId="17" fontId="77" fillId="0" borderId="32" xfId="0" applyNumberFormat="1" applyFont="1" applyFill="1" applyBorder="1" applyAlignment="1">
      <alignment horizontal="center"/>
    </xf>
    <xf numFmtId="17" fontId="77" fillId="0" borderId="11" xfId="0" applyNumberFormat="1" applyFont="1" applyFill="1" applyBorder="1" applyAlignment="1">
      <alignment horizontal="center"/>
    </xf>
    <xf numFmtId="17" fontId="77" fillId="0" borderId="14" xfId="0" applyNumberFormat="1" applyFont="1" applyFill="1" applyBorder="1" applyAlignment="1">
      <alignment horizontal="center"/>
    </xf>
    <xf numFmtId="17" fontId="13" fillId="34" borderId="10" xfId="0" applyNumberFormat="1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7" xfId="0" applyFill="1" applyBorder="1" applyAlignment="1">
      <alignment/>
    </xf>
    <xf numFmtId="1" fontId="0" fillId="0" borderId="17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1" fillId="0" borderId="26" xfId="0" applyNumberFormat="1" applyFont="1" applyBorder="1" applyAlignment="1">
      <alignment/>
    </xf>
    <xf numFmtId="1" fontId="13" fillId="34" borderId="30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1" fontId="0" fillId="0" borderId="30" xfId="0" applyNumberFormat="1" applyBorder="1" applyAlignment="1">
      <alignment/>
    </xf>
    <xf numFmtId="0" fontId="34" fillId="0" borderId="41" xfId="0" applyFont="1" applyBorder="1" applyAlignment="1">
      <alignment/>
    </xf>
    <xf numFmtId="0" fontId="34" fillId="0" borderId="26" xfId="0" applyFont="1" applyBorder="1" applyAlignment="1">
      <alignment/>
    </xf>
    <xf numFmtId="0" fontId="34" fillId="0" borderId="42" xfId="0" applyFont="1" applyBorder="1" applyAlignment="1">
      <alignment/>
    </xf>
    <xf numFmtId="0" fontId="34" fillId="0" borderId="23" xfId="0" applyFont="1" applyFill="1" applyBorder="1" applyAlignment="1">
      <alignment/>
    </xf>
    <xf numFmtId="0" fontId="34" fillId="0" borderId="13" xfId="0" applyFont="1" applyBorder="1" applyAlignment="1">
      <alignment/>
    </xf>
    <xf numFmtId="0" fontId="34" fillId="0" borderId="11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34" fillId="0" borderId="0" xfId="0" applyFont="1" applyAlignment="1">
      <alignment wrapText="1"/>
    </xf>
    <xf numFmtId="0" fontId="6" fillId="0" borderId="0" xfId="0" applyFont="1" applyAlignment="1">
      <alignment wrapText="1"/>
    </xf>
    <xf numFmtId="2" fontId="34" fillId="0" borderId="0" xfId="0" applyNumberFormat="1" applyFont="1" applyAlignment="1">
      <alignment vertical="center"/>
    </xf>
    <xf numFmtId="2" fontId="34" fillId="0" borderId="0" xfId="0" applyNumberFormat="1" applyFont="1" applyAlignment="1">
      <alignment/>
    </xf>
    <xf numFmtId="3" fontId="34" fillId="0" borderId="0" xfId="0" applyNumberFormat="1" applyFont="1" applyAlignment="1">
      <alignment vertical="center"/>
    </xf>
    <xf numFmtId="3" fontId="34" fillId="0" borderId="0" xfId="0" applyNumberFormat="1" applyFont="1" applyAlignment="1">
      <alignment/>
    </xf>
    <xf numFmtId="0" fontId="8" fillId="37" borderId="10" xfId="0" applyFont="1" applyFill="1" applyBorder="1" applyAlignment="1">
      <alignment/>
    </xf>
    <xf numFmtId="17" fontId="8" fillId="37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165" fontId="36" fillId="34" borderId="10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3" fontId="9" fillId="0" borderId="43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34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5" fillId="0" borderId="0" xfId="0" applyFont="1" applyFill="1" applyBorder="1" applyAlignment="1">
      <alignment/>
    </xf>
    <xf numFmtId="1" fontId="34" fillId="0" borderId="0" xfId="0" applyNumberFormat="1" applyFont="1" applyBorder="1" applyAlignment="1">
      <alignment/>
    </xf>
    <xf numFmtId="17" fontId="5" fillId="0" borderId="0" xfId="0" applyNumberFormat="1" applyFont="1" applyFill="1" applyBorder="1" applyAlignment="1">
      <alignment horizontal="center"/>
    </xf>
    <xf numFmtId="0" fontId="10" fillId="37" borderId="10" xfId="0" applyFont="1" applyFill="1" applyBorder="1" applyAlignment="1">
      <alignment/>
    </xf>
    <xf numFmtId="3" fontId="10" fillId="37" borderId="1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 horizontal="center"/>
    </xf>
    <xf numFmtId="165" fontId="8" fillId="34" borderId="1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/>
    </xf>
    <xf numFmtId="0" fontId="57" fillId="0" borderId="41" xfId="50" applyFill="1" applyBorder="1">
      <alignment/>
      <protection/>
    </xf>
    <xf numFmtId="0" fontId="57" fillId="0" borderId="44" xfId="50" applyFill="1" applyBorder="1">
      <alignment/>
      <protection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5" fillId="34" borderId="10" xfId="0" applyFont="1" applyFill="1" applyBorder="1" applyAlignment="1">
      <alignment horizontal="center"/>
    </xf>
    <xf numFmtId="17" fontId="5" fillId="34" borderId="10" xfId="0" applyNumberFormat="1" applyFont="1" applyFill="1" applyBorder="1" applyAlignment="1">
      <alignment horizontal="center"/>
    </xf>
    <xf numFmtId="0" fontId="35" fillId="34" borderId="10" xfId="0" applyFont="1" applyFill="1" applyBorder="1" applyAlignment="1">
      <alignment horizontal="right"/>
    </xf>
    <xf numFmtId="1" fontId="35" fillId="34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left"/>
    </xf>
    <xf numFmtId="17" fontId="34" fillId="0" borderId="0" xfId="0" applyNumberFormat="1" applyFont="1" applyAlignment="1">
      <alignment/>
    </xf>
    <xf numFmtId="0" fontId="3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34" fillId="0" borderId="17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35" fillId="33" borderId="10" xfId="0" applyFont="1" applyFill="1" applyBorder="1" applyAlignment="1">
      <alignment horizontal="right"/>
    </xf>
    <xf numFmtId="0" fontId="35" fillId="34" borderId="10" xfId="0" applyFont="1" applyFill="1" applyBorder="1" applyAlignment="1">
      <alignment/>
    </xf>
    <xf numFmtId="0" fontId="34" fillId="0" borderId="0" xfId="50" applyFont="1">
      <alignment/>
      <protection/>
    </xf>
    <xf numFmtId="0" fontId="35" fillId="0" borderId="0" xfId="0" applyFont="1" applyFill="1" applyBorder="1" applyAlignment="1">
      <alignment horizontal="right"/>
    </xf>
    <xf numFmtId="0" fontId="34" fillId="0" borderId="0" xfId="50" applyFont="1" applyFill="1">
      <alignment/>
      <protection/>
    </xf>
    <xf numFmtId="0" fontId="34" fillId="0" borderId="0" xfId="0" applyFont="1" applyFill="1" applyBorder="1" applyAlignment="1">
      <alignment wrapText="1"/>
    </xf>
    <xf numFmtId="0" fontId="34" fillId="0" borderId="0" xfId="0" applyFont="1" applyFill="1" applyAlignment="1">
      <alignment wrapText="1"/>
    </xf>
    <xf numFmtId="0" fontId="57" fillId="0" borderId="0" xfId="50">
      <alignment/>
      <protection/>
    </xf>
    <xf numFmtId="17" fontId="57" fillId="0" borderId="0" xfId="50" applyNumberFormat="1">
      <alignment/>
      <protection/>
    </xf>
    <xf numFmtId="0" fontId="1" fillId="0" borderId="18" xfId="0" applyFont="1" applyBorder="1" applyAlignment="1">
      <alignment/>
    </xf>
    <xf numFmtId="0" fontId="1" fillId="0" borderId="28" xfId="0" applyFont="1" applyBorder="1" applyAlignment="1">
      <alignment/>
    </xf>
    <xf numFmtId="17" fontId="5" fillId="34" borderId="1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52" applyFont="1" applyFill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5" fillId="34" borderId="30" xfId="0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17" fontId="4" fillId="0" borderId="0" xfId="0" applyNumberFormat="1" applyFont="1" applyAlignment="1">
      <alignment/>
    </xf>
    <xf numFmtId="0" fontId="1" fillId="0" borderId="45" xfId="0" applyFont="1" applyFill="1" applyBorder="1" applyAlignment="1">
      <alignment/>
    </xf>
    <xf numFmtId="0" fontId="1" fillId="0" borderId="47" xfId="0" applyFont="1" applyBorder="1" applyAlignment="1">
      <alignment/>
    </xf>
    <xf numFmtId="0" fontId="57" fillId="0" borderId="0" xfId="50">
      <alignment/>
      <protection/>
    </xf>
    <xf numFmtId="0" fontId="1" fillId="0" borderId="48" xfId="0" applyFont="1" applyBorder="1" applyAlignment="1">
      <alignment/>
    </xf>
    <xf numFmtId="1" fontId="1" fillId="0" borderId="44" xfId="0" applyNumberFormat="1" applyFont="1" applyBorder="1" applyAlignment="1">
      <alignment/>
    </xf>
    <xf numFmtId="17" fontId="2" fillId="34" borderId="10" xfId="0" applyNumberFormat="1" applyFont="1" applyFill="1" applyBorder="1" applyAlignment="1">
      <alignment horizontal="center"/>
    </xf>
    <xf numFmtId="0" fontId="2" fillId="34" borderId="49" xfId="0" applyFont="1" applyFill="1" applyBorder="1" applyAlignment="1">
      <alignment/>
    </xf>
    <xf numFmtId="0" fontId="4" fillId="0" borderId="34" xfId="0" applyFont="1" applyBorder="1" applyAlignment="1">
      <alignment/>
    </xf>
    <xf numFmtId="17" fontId="81" fillId="0" borderId="0" xfId="0" applyNumberFormat="1" applyFont="1" applyFill="1" applyBorder="1" applyAlignment="1">
      <alignment horizontal="center"/>
    </xf>
    <xf numFmtId="165" fontId="38" fillId="0" borderId="48" xfId="0" applyNumberFormat="1" applyFont="1" applyBorder="1" applyAlignment="1">
      <alignment/>
    </xf>
    <xf numFmtId="165" fontId="38" fillId="0" borderId="13" xfId="0" applyNumberFormat="1" applyFont="1" applyBorder="1" applyAlignment="1">
      <alignment/>
    </xf>
    <xf numFmtId="165" fontId="38" fillId="0" borderId="22" xfId="0" applyNumberFormat="1" applyFont="1" applyBorder="1" applyAlignment="1">
      <alignment/>
    </xf>
    <xf numFmtId="166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" fontId="5" fillId="34" borderId="12" xfId="0" applyNumberFormat="1" applyFont="1" applyFill="1" applyBorder="1" applyAlignment="1">
      <alignment horizontal="center"/>
    </xf>
    <xf numFmtId="1" fontId="5" fillId="34" borderId="12" xfId="0" applyNumberFormat="1" applyFont="1" applyFill="1" applyBorder="1" applyAlignment="1">
      <alignment horizontal="center"/>
    </xf>
    <xf numFmtId="0" fontId="34" fillId="0" borderId="33" xfId="0" applyFont="1" applyFill="1" applyBorder="1" applyAlignment="1">
      <alignment/>
    </xf>
    <xf numFmtId="0" fontId="34" fillId="0" borderId="20" xfId="0" applyFont="1" applyBorder="1" applyAlignment="1">
      <alignment/>
    </xf>
    <xf numFmtId="0" fontId="34" fillId="0" borderId="34" xfId="0" applyFont="1" applyFill="1" applyBorder="1" applyAlignment="1">
      <alignment/>
    </xf>
    <xf numFmtId="0" fontId="34" fillId="0" borderId="39" xfId="0" applyFont="1" applyFill="1" applyBorder="1" applyAlignment="1">
      <alignment/>
    </xf>
    <xf numFmtId="0" fontId="34" fillId="0" borderId="25" xfId="0" applyFont="1" applyBorder="1" applyAlignment="1">
      <alignment/>
    </xf>
    <xf numFmtId="1" fontId="34" fillId="0" borderId="17" xfId="0" applyNumberFormat="1" applyFont="1" applyFill="1" applyBorder="1" applyAlignment="1">
      <alignment/>
    </xf>
    <xf numFmtId="1" fontId="34" fillId="0" borderId="11" xfId="0" applyNumberFormat="1" applyFont="1" applyFill="1" applyBorder="1" applyAlignment="1">
      <alignment/>
    </xf>
    <xf numFmtId="1" fontId="34" fillId="0" borderId="14" xfId="0" applyNumberFormat="1" applyFont="1" applyFill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0" fontId="4" fillId="0" borderId="33" xfId="0" applyFont="1" applyBorder="1" applyAlignment="1">
      <alignment/>
    </xf>
    <xf numFmtId="0" fontId="4" fillId="0" borderId="39" xfId="0" applyFont="1" applyBorder="1" applyAlignment="1">
      <alignment/>
    </xf>
    <xf numFmtId="1" fontId="4" fillId="0" borderId="17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1" fontId="5" fillId="34" borderId="30" xfId="0" applyNumberFormat="1" applyFont="1" applyFill="1" applyBorder="1" applyAlignment="1">
      <alignment/>
    </xf>
    <xf numFmtId="0" fontId="4" fillId="0" borderId="41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2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82" fillId="0" borderId="0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82" fillId="0" borderId="0" xfId="0" applyFont="1" applyAlignment="1">
      <alignment/>
    </xf>
    <xf numFmtId="0" fontId="82" fillId="0" borderId="0" xfId="0" applyFont="1" applyFill="1" applyAlignment="1">
      <alignment/>
    </xf>
    <xf numFmtId="0" fontId="1" fillId="0" borderId="17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0" borderId="25" xfId="0" applyBorder="1" applyAlignment="1">
      <alignment/>
    </xf>
    <xf numFmtId="0" fontId="0" fillId="0" borderId="49" xfId="0" applyBorder="1" applyAlignment="1">
      <alignment/>
    </xf>
    <xf numFmtId="0" fontId="0" fillId="0" borderId="21" xfId="0" applyBorder="1" applyAlignment="1">
      <alignment/>
    </xf>
    <xf numFmtId="0" fontId="13" fillId="34" borderId="10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13" fillId="38" borderId="10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/>
    </xf>
    <xf numFmtId="165" fontId="13" fillId="38" borderId="10" xfId="0" applyNumberFormat="1" applyFont="1" applyFill="1" applyBorder="1" applyAlignment="1">
      <alignment/>
    </xf>
    <xf numFmtId="165" fontId="0" fillId="0" borderId="48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50" xfId="0" applyNumberFormat="1" applyBorder="1" applyAlignment="1">
      <alignment/>
    </xf>
    <xf numFmtId="165" fontId="0" fillId="0" borderId="36" xfId="0" applyNumberFormat="1" applyBorder="1" applyAlignment="1">
      <alignment/>
    </xf>
    <xf numFmtId="165" fontId="0" fillId="0" borderId="28" xfId="0" applyNumberFormat="1" applyBorder="1" applyAlignment="1">
      <alignment/>
    </xf>
    <xf numFmtId="0" fontId="13" fillId="39" borderId="51" xfId="0" applyFont="1" applyFill="1" applyBorder="1" applyAlignment="1">
      <alignment/>
    </xf>
    <xf numFmtId="0" fontId="13" fillId="39" borderId="10" xfId="0" applyFont="1" applyFill="1" applyBorder="1" applyAlignment="1">
      <alignment/>
    </xf>
    <xf numFmtId="0" fontId="13" fillId="38" borderId="10" xfId="0" applyFont="1" applyFill="1" applyBorder="1" applyAlignment="1">
      <alignment horizontal="right"/>
    </xf>
    <xf numFmtId="0" fontId="13" fillId="38" borderId="10" xfId="0" applyFont="1" applyFill="1" applyBorder="1" applyAlignment="1">
      <alignment/>
    </xf>
    <xf numFmtId="165" fontId="0" fillId="0" borderId="52" xfId="0" applyNumberFormat="1" applyBorder="1" applyAlignment="1">
      <alignment/>
    </xf>
    <xf numFmtId="165" fontId="0" fillId="0" borderId="53" xfId="0" applyNumberFormat="1" applyBorder="1" applyAlignment="1">
      <alignment/>
    </xf>
    <xf numFmtId="165" fontId="0" fillId="0" borderId="54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30" xfId="0" applyNumberFormat="1" applyBorder="1" applyAlignment="1">
      <alignment/>
    </xf>
    <xf numFmtId="0" fontId="77" fillId="0" borderId="0" xfId="0" applyFont="1" applyBorder="1" applyAlignment="1">
      <alignment/>
    </xf>
    <xf numFmtId="165" fontId="13" fillId="0" borderId="0" xfId="0" applyNumberFormat="1" applyFont="1" applyFill="1" applyBorder="1" applyAlignment="1">
      <alignment/>
    </xf>
    <xf numFmtId="165" fontId="0" fillId="0" borderId="14" xfId="0" applyNumberFormat="1" applyBorder="1" applyAlignment="1">
      <alignment/>
    </xf>
    <xf numFmtId="165" fontId="76" fillId="39" borderId="10" xfId="0" applyNumberFormat="1" applyFont="1" applyFill="1" applyBorder="1" applyAlignment="1">
      <alignment/>
    </xf>
    <xf numFmtId="165" fontId="76" fillId="39" borderId="16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83" fillId="34" borderId="10" xfId="0" applyFont="1" applyFill="1" applyBorder="1" applyAlignment="1">
      <alignment horizontal="left" vertical="center"/>
    </xf>
    <xf numFmtId="17" fontId="83" fillId="34" borderId="10" xfId="0" applyNumberFormat="1" applyFont="1" applyFill="1" applyBorder="1" applyAlignment="1">
      <alignment horizontal="center" vertical="center"/>
    </xf>
    <xf numFmtId="17" fontId="76" fillId="34" borderId="10" xfId="0" applyNumberFormat="1" applyFont="1" applyFill="1" applyBorder="1" applyAlignment="1">
      <alignment horizontal="center"/>
    </xf>
    <xf numFmtId="0" fontId="68" fillId="0" borderId="17" xfId="0" applyFont="1" applyFill="1" applyBorder="1" applyAlignment="1">
      <alignment horizontal="left" vertical="center"/>
    </xf>
    <xf numFmtId="0" fontId="83" fillId="0" borderId="17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left" vertical="center"/>
    </xf>
    <xf numFmtId="0" fontId="83" fillId="0" borderId="11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left" vertical="center"/>
    </xf>
    <xf numFmtId="0" fontId="83" fillId="0" borderId="14" xfId="0" applyFont="1" applyFill="1" applyBorder="1" applyAlignment="1">
      <alignment horizontal="center" vertical="center"/>
    </xf>
    <xf numFmtId="0" fontId="83" fillId="34" borderId="10" xfId="0" applyFont="1" applyFill="1" applyBorder="1" applyAlignment="1">
      <alignment horizontal="right" vertical="center"/>
    </xf>
    <xf numFmtId="0" fontId="83" fillId="34" borderId="10" xfId="0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83" fillId="0" borderId="35" xfId="0" applyFont="1" applyFill="1" applyBorder="1" applyAlignment="1">
      <alignment horizontal="center" vertical="center"/>
    </xf>
    <xf numFmtId="0" fontId="83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83" fillId="0" borderId="55" xfId="0" applyFont="1" applyFill="1" applyBorder="1" applyAlignment="1">
      <alignment horizontal="center" vertical="center"/>
    </xf>
    <xf numFmtId="1" fontId="13" fillId="34" borderId="12" xfId="0" applyNumberFormat="1" applyFont="1" applyFill="1" applyBorder="1" applyAlignment="1">
      <alignment/>
    </xf>
    <xf numFmtId="1" fontId="0" fillId="0" borderId="11" xfId="0" applyNumberFormat="1" applyBorder="1" applyAlignment="1">
      <alignment/>
    </xf>
    <xf numFmtId="1" fontId="0" fillId="0" borderId="14" xfId="0" applyNumberFormat="1" applyBorder="1" applyAlignment="1">
      <alignment/>
    </xf>
    <xf numFmtId="17" fontId="5" fillId="40" borderId="31" xfId="0" applyNumberFormat="1" applyFont="1" applyFill="1" applyBorder="1" applyAlignment="1">
      <alignment horizontal="center"/>
    </xf>
    <xf numFmtId="17" fontId="5" fillId="40" borderId="32" xfId="0" applyNumberFormat="1" applyFont="1" applyFill="1" applyBorder="1" applyAlignment="1">
      <alignment horizontal="center"/>
    </xf>
    <xf numFmtId="17" fontId="5" fillId="40" borderId="11" xfId="0" applyNumberFormat="1" applyFont="1" applyFill="1" applyBorder="1" applyAlignment="1">
      <alignment horizontal="center"/>
    </xf>
    <xf numFmtId="0" fontId="58" fillId="0" borderId="0" xfId="0" applyFont="1" applyAlignment="1">
      <alignment/>
    </xf>
    <xf numFmtId="0" fontId="84" fillId="0" borderId="0" xfId="0" applyFont="1" applyFill="1" applyBorder="1" applyAlignment="1">
      <alignment horizontal="justify" vertical="center" wrapText="1"/>
    </xf>
    <xf numFmtId="17" fontId="84" fillId="0" borderId="0" xfId="0" applyNumberFormat="1" applyFont="1" applyFill="1" applyBorder="1" applyAlignment="1">
      <alignment horizontal="center" vertical="center" wrapText="1"/>
    </xf>
    <xf numFmtId="17" fontId="58" fillId="0" borderId="0" xfId="0" applyNumberFormat="1" applyFont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1" fontId="58" fillId="0" borderId="0" xfId="0" applyNumberFormat="1" applyFont="1" applyAlignment="1">
      <alignment/>
    </xf>
    <xf numFmtId="1" fontId="58" fillId="0" borderId="0" xfId="0" applyNumberFormat="1" applyFont="1" applyBorder="1" applyAlignment="1">
      <alignment/>
    </xf>
    <xf numFmtId="0" fontId="58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center" vertical="center"/>
    </xf>
    <xf numFmtId="0" fontId="61" fillId="41" borderId="0" xfId="0" applyFont="1" applyFill="1" applyBorder="1" applyAlignment="1">
      <alignment horizontal="left" vertical="center"/>
    </xf>
    <xf numFmtId="17" fontId="61" fillId="41" borderId="0" xfId="0" applyNumberFormat="1" applyFont="1" applyFill="1" applyBorder="1" applyAlignment="1">
      <alignment horizontal="center" vertical="center"/>
    </xf>
    <xf numFmtId="17" fontId="61" fillId="41" borderId="0" xfId="0" applyNumberFormat="1" applyFont="1" applyFill="1" applyBorder="1" applyAlignment="1">
      <alignment horizontal="center"/>
    </xf>
    <xf numFmtId="1" fontId="61" fillId="41" borderId="0" xfId="0" applyNumberFormat="1" applyFont="1" applyFill="1" applyBorder="1" applyAlignment="1">
      <alignment/>
    </xf>
    <xf numFmtId="17" fontId="5" fillId="40" borderId="14" xfId="0" applyNumberFormat="1" applyFont="1" applyFill="1" applyBorder="1" applyAlignment="1">
      <alignment horizontal="center"/>
    </xf>
    <xf numFmtId="0" fontId="85" fillId="42" borderId="56" xfId="0" applyFont="1" applyFill="1" applyBorder="1" applyAlignment="1">
      <alignment horizontal="center" vertical="center" wrapText="1"/>
    </xf>
    <xf numFmtId="0" fontId="85" fillId="42" borderId="57" xfId="0" applyFont="1" applyFill="1" applyBorder="1" applyAlignment="1">
      <alignment horizontal="center" vertical="center" wrapText="1"/>
    </xf>
    <xf numFmtId="0" fontId="86" fillId="0" borderId="57" xfId="0" applyFont="1" applyBorder="1" applyAlignment="1">
      <alignment horizontal="center" vertical="center" wrapText="1"/>
    </xf>
    <xf numFmtId="0" fontId="85" fillId="42" borderId="30" xfId="0" applyFont="1" applyFill="1" applyBorder="1" applyAlignment="1">
      <alignment horizontal="center" vertical="center" wrapText="1"/>
    </xf>
    <xf numFmtId="0" fontId="13" fillId="43" borderId="58" xfId="0" applyFont="1" applyFill="1" applyBorder="1" applyAlignment="1">
      <alignment horizontal="center" vertical="center" wrapText="1"/>
    </xf>
    <xf numFmtId="0" fontId="13" fillId="43" borderId="59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13" fillId="43" borderId="30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17" fontId="85" fillId="0" borderId="10" xfId="0" applyNumberFormat="1" applyFont="1" applyBorder="1" applyAlignment="1">
      <alignment horizontal="center" vertical="center" wrapText="1"/>
    </xf>
    <xf numFmtId="17" fontId="13" fillId="0" borderId="10" xfId="0" applyNumberFormat="1" applyFont="1" applyBorder="1" applyAlignment="1">
      <alignment horizontal="center" vertical="center" wrapText="1"/>
    </xf>
    <xf numFmtId="0" fontId="85" fillId="42" borderId="56" xfId="0" applyFont="1" applyFill="1" applyBorder="1" applyAlignment="1">
      <alignment horizontal="justify" vertical="center" wrapText="1"/>
    </xf>
    <xf numFmtId="0" fontId="85" fillId="42" borderId="57" xfId="0" applyFont="1" applyFill="1" applyBorder="1" applyAlignment="1">
      <alignment horizontal="justify" vertical="center" wrapText="1"/>
    </xf>
    <xf numFmtId="0" fontId="86" fillId="0" borderId="57" xfId="0" applyFont="1" applyBorder="1" applyAlignment="1">
      <alignment horizontal="justify" vertical="center" wrapText="1"/>
    </xf>
    <xf numFmtId="0" fontId="85" fillId="42" borderId="30" xfId="0" applyFont="1" applyFill="1" applyBorder="1" applyAlignment="1">
      <alignment horizontal="justify" vertical="center" wrapText="1"/>
    </xf>
    <xf numFmtId="0" fontId="34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34" fillId="0" borderId="0" xfId="0" applyFont="1" applyAlignment="1">
      <alignment/>
    </xf>
    <xf numFmtId="0" fontId="34" fillId="0" borderId="60" xfId="0" applyFont="1" applyBorder="1" applyAlignment="1">
      <alignment horizontal="justify" vertical="center" wrapText="1"/>
    </xf>
    <xf numFmtId="0" fontId="34" fillId="0" borderId="0" xfId="0" applyFont="1" applyBorder="1" applyAlignment="1">
      <alignment horizontal="justify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35" fillId="0" borderId="5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35" fillId="0" borderId="51" xfId="0" applyNumberFormat="1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2" fontId="35" fillId="0" borderId="51" xfId="0" applyNumberFormat="1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2" fontId="35" fillId="0" borderId="61" xfId="0" applyNumberFormat="1" applyFont="1" applyBorder="1" applyAlignment="1">
      <alignment horizontal="center" vertical="center" wrapText="1"/>
    </xf>
    <xf numFmtId="2" fontId="35" fillId="0" borderId="16" xfId="0" applyNumberFormat="1" applyFont="1" applyBorder="1" applyAlignment="1">
      <alignment horizontal="center" vertical="center" wrapText="1"/>
    </xf>
    <xf numFmtId="2" fontId="35" fillId="0" borderId="51" xfId="0" applyNumberFormat="1" applyFont="1" applyFill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35" fillId="0" borderId="51" xfId="0" applyFont="1" applyFill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3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35" fillId="0" borderId="51" xfId="0" applyFont="1" applyBorder="1" applyAlignment="1">
      <alignment horizontal="center"/>
    </xf>
    <xf numFmtId="0" fontId="35" fillId="0" borderId="61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13" fillId="39" borderId="51" xfId="0" applyFont="1" applyFill="1" applyBorder="1" applyAlignment="1">
      <alignment horizontal="center"/>
    </xf>
    <xf numFmtId="0" fontId="13" fillId="39" borderId="61" xfId="0" applyFont="1" applyFill="1" applyBorder="1" applyAlignment="1">
      <alignment horizontal="center"/>
    </xf>
    <xf numFmtId="0" fontId="13" fillId="39" borderId="16" xfId="0" applyFont="1" applyFill="1" applyBorder="1" applyAlignment="1">
      <alignment horizontal="center"/>
    </xf>
    <xf numFmtId="0" fontId="13" fillId="38" borderId="51" xfId="0" applyFont="1" applyFill="1" applyBorder="1" applyAlignment="1">
      <alignment horizontal="center"/>
    </xf>
    <xf numFmtId="0" fontId="13" fillId="38" borderId="61" xfId="0" applyFont="1" applyFill="1" applyBorder="1" applyAlignment="1">
      <alignment horizontal="center"/>
    </xf>
    <xf numFmtId="0" fontId="13" fillId="38" borderId="16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25"/>
          <c:y val="0.1795"/>
          <c:w val="0.75175"/>
          <c:h val="0.81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'Canais atendimento'!$A$5</c:f>
              <c:strCache>
                <c:ptCount val="1"/>
                <c:pt idx="0">
                  <c:v>Telefone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'Canais atendimento'!$B$4</c:f>
              <c:strCache/>
            </c:strRef>
          </c:cat>
          <c:val>
            <c:numRef>
              <c:f>'Canais atendimento'!$B$5</c:f>
              <c:numCache/>
            </c:numRef>
          </c:val>
        </c:ser>
        <c:ser>
          <c:idx val="1"/>
          <c:order val="1"/>
          <c:tx>
            <c:strRef>
              <c:f>'Canais atendimento'!$A$6</c:f>
              <c:strCache>
                <c:ptCount val="1"/>
                <c:pt idx="0">
                  <c:v>Formulário eletrônico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'Canais atendimento'!$B$4</c:f>
              <c:strCache/>
            </c:strRef>
          </c:cat>
          <c:val>
            <c:numRef>
              <c:f>'Canais atendimento'!$B$6</c:f>
              <c:numCache/>
            </c:numRef>
          </c:val>
        </c:ser>
        <c:ser>
          <c:idx val="2"/>
          <c:order val="2"/>
          <c:tx>
            <c:strRef>
              <c:f>'Canais atendimento'!$A$7</c:f>
              <c:strCache>
                <c:ptCount val="1"/>
                <c:pt idx="0">
                  <c:v>Praça de Atendimento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'Canais atendimento'!$B$4</c:f>
              <c:strCache/>
            </c:strRef>
          </c:cat>
          <c:val>
            <c:numRef>
              <c:f>'Canais atendimento'!$B$7</c:f>
              <c:numCache/>
            </c:numRef>
          </c:val>
        </c:ser>
        <c:ser>
          <c:idx val="3"/>
          <c:order val="3"/>
          <c:tx>
            <c:strRef>
              <c:f>'Canais atendimento'!$A$8</c:f>
              <c:strCache>
                <c:ptCount val="1"/>
                <c:pt idx="0">
                  <c:v>Pessoalmente/Carta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'Canais atendimento'!$B$4</c:f>
              <c:strCache/>
            </c:strRef>
          </c:cat>
          <c:val>
            <c:numRef>
              <c:f>'Canais atendimento'!$B$8</c:f>
              <c:numCache/>
            </c:numRef>
          </c:val>
        </c:ser>
        <c:axId val="30164390"/>
        <c:axId val="3044055"/>
      </c:barChart>
      <c:dateAx>
        <c:axId val="30164390"/>
        <c:scaling>
          <c:orientation val="minMax"/>
        </c:scaling>
        <c:axPos val="l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4405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044055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64390"/>
        <c:crossesAt val="1"/>
        <c:crossBetween val="between"/>
        <c:dispUnits/>
        <c:majorUnit val="100"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5"/>
          <c:y val="0.4"/>
          <c:w val="0.17675"/>
          <c:h val="0.1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5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16725"/>
          <c:w val="0.60825"/>
          <c:h val="0.78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'10 ASSUNTOS + demandados FEV 19'!$L$2</c:f>
              <c:strCache>
                <c:ptCount val="1"/>
                <c:pt idx="0">
                  <c:v>Árvore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ASSUNTOS + demandados FEV 19'!$L$5:$L$6</c:f>
              <c:numCache/>
            </c:numRef>
          </c:val>
          <c:shape val="box"/>
        </c:ser>
        <c:ser>
          <c:idx val="1"/>
          <c:order val="1"/>
          <c:tx>
            <c:strRef>
              <c:f>'10 ASSUNTOS + demandados FEV 19'!$M$2</c:f>
              <c:strCache>
                <c:ptCount val="1"/>
                <c:pt idx="0">
                  <c:v>Buraco e pavimentação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ASSUNTOS + demandados FEV 19'!$M$5:$M$6</c:f>
              <c:numCache/>
            </c:numRef>
          </c:val>
          <c:shape val="box"/>
        </c:ser>
        <c:ser>
          <c:idx val="2"/>
          <c:order val="2"/>
          <c:tx>
            <c:strRef>
              <c:f>'10 ASSUNTOS + demandados FEV 19'!$N$2</c:f>
              <c:strCache>
                <c:ptCount val="1"/>
                <c:pt idx="0">
                  <c:v>Qualidade de atendimento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ASSUNTOS + demandados FEV 19'!$N$5:$N$6</c:f>
              <c:numCache/>
            </c:numRef>
          </c:val>
          <c:shape val="box"/>
        </c:ser>
        <c:ser>
          <c:idx val="3"/>
          <c:order val="3"/>
          <c:tx>
            <c:strRef>
              <c:f>'10 ASSUNTOS + demandados FEV 19'!$O$2</c:f>
              <c:strCache>
                <c:ptCount val="1"/>
                <c:pt idx="0">
                  <c:v>Bilhete único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ASSUNTOS + demandados FEV 19'!$O$5:$O$6</c:f>
              <c:numCache/>
            </c:numRef>
          </c:val>
          <c:shape val="box"/>
        </c:ser>
        <c:ser>
          <c:idx val="4"/>
          <c:order val="4"/>
          <c:tx>
            <c:strRef>
              <c:f>'10 ASSUNTOS + demandados FEV 19'!$P$2</c:f>
              <c:strCache>
                <c:ptCount val="1"/>
                <c:pt idx="0">
                  <c:v>IPTU - Imposto Predial e Territorial Urbano</c:v>
                </c:pt>
              </c:strCache>
            </c:strRef>
          </c:tx>
          <c:spPr>
            <a:solidFill>
              <a:srgbClr val="EC04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ASSUNTOS + demandados FEV 19'!$P$5:$P$6</c:f>
              <c:numCache/>
            </c:numRef>
          </c:val>
          <c:shape val="box"/>
        </c:ser>
        <c:ser>
          <c:idx val="5"/>
          <c:order val="5"/>
          <c:tx>
            <c:strRef>
              <c:f>'10 ASSUNTOS + demandados FEV 19'!$Q$2</c:f>
              <c:strCache>
                <c:ptCount val="1"/>
                <c:pt idx="0">
                  <c:v>Poluição sonora - PSIU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ASSUNTOS + demandados FEV 19'!$Q$5:$Q$6</c:f>
              <c:numCache/>
            </c:numRef>
          </c:val>
          <c:shape val="box"/>
        </c:ser>
        <c:ser>
          <c:idx val="6"/>
          <c:order val="6"/>
          <c:tx>
            <c:strRef>
              <c:f>'10 ASSUNTOS + demandados FEV 19'!$R$2</c:f>
              <c:strCache>
                <c:ptCount val="1"/>
                <c:pt idx="0">
                  <c:v>Drenagem de água de chuva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ASSUNTOS + demandados FEV 19'!$R$5:$R$6</c:f>
              <c:numCache/>
            </c:numRef>
          </c:val>
          <c:shape val="box"/>
        </c:ser>
        <c:ser>
          <c:idx val="7"/>
          <c:order val="7"/>
          <c:tx>
            <c:strRef>
              <c:f>'10 ASSUNTOS + demandados FEV 19'!$S$2</c:f>
              <c:strCache>
                <c:ptCount val="1"/>
                <c:pt idx="0">
                  <c:v>Capinação e roçada de áreas verdes</c:v>
                </c:pt>
              </c:strCache>
            </c:strRef>
          </c:tx>
          <c:spPr>
            <a:solidFill>
              <a:srgbClr val="FDEA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ASSUNTOS + demandados FEV 19'!$S$5:$S$6</c:f>
              <c:numCache/>
            </c:numRef>
          </c:val>
          <c:shape val="box"/>
        </c:ser>
        <c:ser>
          <c:idx val="8"/>
          <c:order val="8"/>
          <c:tx>
            <c:strRef>
              <c:f>'10 ASSUNTOS + demandados FEV 19'!$T$2</c:f>
              <c:strCache>
                <c:ptCount val="1"/>
                <c:pt idx="0">
                  <c:v>Veículos abandonados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ASSUNTOS + demandados FEV 19'!$T$5:$T$6</c:f>
              <c:numCache/>
            </c:numRef>
          </c:val>
          <c:shape val="box"/>
        </c:ser>
        <c:ser>
          <c:idx val="9"/>
          <c:order val="9"/>
          <c:tx>
            <c:strRef>
              <c:f>'10 ASSUNTOS + demandados FEV 19'!$U$2</c:f>
              <c:strCache>
                <c:ptCount val="1"/>
                <c:pt idx="0">
                  <c:v>Ponto viciado, entulho e caçamba de entulho</c:v>
                </c:pt>
              </c:strCache>
            </c:strRef>
          </c:tx>
          <c:spPr>
            <a:solidFill>
              <a:srgbClr val="9E20E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ASSUNTOS + demandados FEV 19'!$U$5:$U$6</c:f>
              <c:numCache/>
            </c:numRef>
          </c:val>
          <c:shape val="box"/>
        </c:ser>
        <c:ser>
          <c:idx val="10"/>
          <c:order val="10"/>
          <c:tx>
            <c:strRef>
              <c:f>'10 ASSUNTOS + demandados FEV 19'!$V$2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'10 ASSUNTOS + demandados FEV 19'!$V$5:$V$6</c:f>
              <c:numCache/>
            </c:numRef>
          </c:val>
          <c:shape val="box"/>
        </c:ser>
        <c:overlap val="100"/>
        <c:shape val="box"/>
        <c:axId val="1800544"/>
        <c:axId val="16204897"/>
      </c:bar3DChart>
      <c:catAx>
        <c:axId val="1800544"/>
        <c:scaling>
          <c:orientation val="minMax"/>
        </c:scaling>
        <c:axPos val="b"/>
        <c:delete val="1"/>
        <c:majorTickMark val="out"/>
        <c:minorTickMark val="none"/>
        <c:tickLblPos val="nextTo"/>
        <c:crossAx val="16204897"/>
        <c:crosses val="autoZero"/>
        <c:auto val="1"/>
        <c:lblOffset val="100"/>
        <c:tickLblSkip val="1"/>
        <c:noMultiLvlLbl val="0"/>
      </c:catAx>
      <c:valAx>
        <c:axId val="162048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05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5"/>
          <c:y val="0.187"/>
          <c:w val="0.34125"/>
          <c:h val="0.7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9575"/>
          <c:w val="0.9185"/>
          <c:h val="0.88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'10 ASSUNTOS + demandados FEV 19'!$B$6</c:f>
              <c:strCache>
                <c:ptCount val="1"/>
                <c:pt idx="0">
                  <c:v>fev/19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A99BBD"/>
              </a:solidFill>
              <a:ln w="3175">
                <a:noFill/>
              </a:ln>
            </c:spPr>
          </c:dPt>
          <c:cat>
            <c:strRef>
              <c:f>'10 ASSUNTOS + demandados FEV 19'!$A$7:$A$16</c:f>
              <c:strCache/>
            </c:strRef>
          </c:cat>
          <c:val>
            <c:numRef>
              <c:f>'10 ASSUNTOS + demandados FEV 19'!$B$7:$B$16</c:f>
              <c:numCache/>
            </c:numRef>
          </c:val>
        </c:ser>
        <c:overlap val="-71"/>
        <c:gapWidth val="59"/>
        <c:axId val="11626346"/>
        <c:axId val="37528251"/>
      </c:barChart>
      <c:catAx>
        <c:axId val="11626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528251"/>
        <c:crosses val="autoZero"/>
        <c:auto val="1"/>
        <c:lblOffset val="100"/>
        <c:tickLblSkip val="1"/>
        <c:noMultiLvlLbl val="0"/>
      </c:catAx>
      <c:valAx>
        <c:axId val="375282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26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66"/>
          <c:w val="0.8985"/>
          <c:h val="0.88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'10 UNIDADES + demandadas 2019'!$B$6</c:f>
              <c:strCache>
                <c:ptCount val="1"/>
                <c:pt idx="0">
                  <c:v>fev/19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 UNIDADES + demandadas 2019'!$A$7:$A$16</c:f>
              <c:strCache/>
            </c:strRef>
          </c:cat>
          <c:val>
            <c:numRef>
              <c:f>'10 UNIDADES + demandadas 2019'!$B$7:$B$16</c:f>
              <c:numCache/>
            </c:numRef>
          </c:val>
        </c:ser>
        <c:ser>
          <c:idx val="0"/>
          <c:order val="1"/>
          <c:tx>
            <c:strRef>
              <c:f>'10 UNIDADES + demandadas 2019'!$C$6</c:f>
              <c:strCache>
                <c:ptCount val="1"/>
                <c:pt idx="0">
                  <c:v>jan/19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 UNIDADES + demandadas 2019'!$A$7:$A$16</c:f>
              <c:strCache/>
            </c:strRef>
          </c:cat>
          <c:val>
            <c:numRef>
              <c:f>'10 UNIDADES + demandadas 2019'!$C$7:$C$16</c:f>
              <c:numCache/>
            </c:numRef>
          </c:val>
        </c:ser>
        <c:gapWidth val="325"/>
        <c:axId val="2209940"/>
        <c:axId val="19889461"/>
      </c:barChart>
      <c:catAx>
        <c:axId val="22099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17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889461"/>
        <c:crosses val="autoZero"/>
        <c:auto val="1"/>
        <c:lblOffset val="100"/>
        <c:tickLblSkip val="1"/>
        <c:noMultiLvlLbl val="0"/>
      </c:catAx>
      <c:valAx>
        <c:axId val="198894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9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"/>
          <c:y val="0.177"/>
          <c:w val="0.07925"/>
          <c:h val="0.2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 órgãos mais demandados - Média 2019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025"/>
          <c:y val="0.162"/>
          <c:w val="0.482"/>
          <c:h val="0.712"/>
        </c:manualLayout>
      </c:layout>
      <c:pieChart>
        <c:varyColors val="1"/>
        <c:ser>
          <c:idx val="9"/>
          <c:order val="0"/>
          <c:tx>
            <c:strRef>
              <c:f>'10 UNIDADES + demandadas 2019'!$D$6</c:f>
              <c:strCache>
                <c:ptCount val="1"/>
                <c:pt idx="0">
                  <c:v>Média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8BCF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DEAD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'10 UNIDADES + demandadas 2019'!$A$7:$A$16</c:f>
              <c:strCache/>
            </c:strRef>
          </c:cat>
          <c:val>
            <c:numRef>
              <c:f>'10 UNIDADES + demandadas 2019'!$D$7:$D$16</c:f>
              <c:numCache/>
            </c:numRef>
          </c:val>
        </c:ser>
        <c:firstSliceAng val="12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"/>
          <c:w val="0.665"/>
          <c:h val="0.9225"/>
        </c:manualLayout>
      </c:layout>
      <c:lineChart>
        <c:grouping val="standard"/>
        <c:varyColors val="0"/>
        <c:ser>
          <c:idx val="0"/>
          <c:order val="0"/>
          <c:tx>
            <c:strRef>
              <c:f>'10 UNIDADES + demandadas 2019'!$A$7</c:f>
              <c:strCache>
                <c:ptCount val="1"/>
                <c:pt idx="0">
                  <c:v>Autoridade Municipal de Limpeza  Urbana - AMLURB***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UNIDADES + demandadas 2019'!$B$6:$C$6</c:f>
              <c:strCache/>
            </c:strRef>
          </c:cat>
          <c:val>
            <c:numRef>
              <c:f>'10 UNIDADES + demandadas 2019'!$B$7:$C$7</c:f>
              <c:numCache/>
            </c:numRef>
          </c:val>
          <c:smooth val="0"/>
        </c:ser>
        <c:ser>
          <c:idx val="1"/>
          <c:order val="1"/>
          <c:tx>
            <c:strRef>
              <c:f>'10 UNIDADES + demandadas 2019'!$A$8</c:f>
              <c:strCache>
                <c:ptCount val="1"/>
                <c:pt idx="0">
                  <c:v>Secretaria Municipal da Fazenda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UNIDADES + demandadas 2019'!$B$6:$C$6</c:f>
              <c:strCache/>
            </c:strRef>
          </c:cat>
          <c:val>
            <c:numRef>
              <c:f>'10 UNIDADES + demandadas 2019'!$B$8:$C$8</c:f>
              <c:numCache/>
            </c:numRef>
          </c:val>
          <c:smooth val="0"/>
        </c:ser>
        <c:ser>
          <c:idx val="2"/>
          <c:order val="2"/>
          <c:tx>
            <c:strRef>
              <c:f>'10 UNIDADES + demandadas 2019'!$A$9</c:f>
              <c:strCache>
                <c:ptCount val="1"/>
                <c:pt idx="0">
                  <c:v>São Paulo Transportes - SPTRANS***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UNIDADES + demandadas 2019'!$B$6:$C$6</c:f>
              <c:strCache/>
            </c:strRef>
          </c:cat>
          <c:val>
            <c:numRef>
              <c:f>'10 UNIDADES + demandadas 2019'!$B$9:$C$9</c:f>
              <c:numCache/>
            </c:numRef>
          </c:val>
          <c:smooth val="0"/>
        </c:ser>
        <c:ser>
          <c:idx val="3"/>
          <c:order val="3"/>
          <c:tx>
            <c:strRef>
              <c:f>'10 UNIDADES + demandadas 2019'!$A$10</c:f>
              <c:strCache>
                <c:ptCount val="1"/>
                <c:pt idx="0">
                  <c:v>Secretaria Municipal de Educação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UNIDADES + demandadas 2019'!$B$6:$C$6</c:f>
              <c:strCache/>
            </c:strRef>
          </c:cat>
          <c:val>
            <c:numRef>
              <c:f>'10 UNIDADES + demandadas 2019'!$B$10:$C$10</c:f>
              <c:numCache/>
            </c:numRef>
          </c:val>
          <c:smooth val="0"/>
        </c:ser>
        <c:ser>
          <c:idx val="4"/>
          <c:order val="4"/>
          <c:tx>
            <c:strRef>
              <c:f>'10 UNIDADES + demandadas 2019'!$A$11</c:f>
              <c:strCache>
                <c:ptCount val="1"/>
                <c:pt idx="0">
                  <c:v>Secretaria Municipal da Saúde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UNIDADES + demandadas 2019'!$B$6:$C$6</c:f>
              <c:strCache/>
            </c:strRef>
          </c:cat>
          <c:val>
            <c:numRef>
              <c:f>'10 UNIDADES + demandadas 2019'!$B$11:$C$11</c:f>
              <c:numCache/>
            </c:numRef>
          </c:val>
          <c:smooth val="0"/>
        </c:ser>
        <c:ser>
          <c:idx val="5"/>
          <c:order val="5"/>
          <c:tx>
            <c:strRef>
              <c:f>'10 UNIDADES + demandadas 2019'!$A$12</c:f>
              <c:strCache>
                <c:ptCount val="1"/>
                <c:pt idx="0">
                  <c:v>Companhia de Engenharia de Tráfego - CET***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UNIDADES + demandadas 2019'!$B$6:$C$6</c:f>
              <c:strCache/>
            </c:strRef>
          </c:cat>
          <c:val>
            <c:numRef>
              <c:f>'10 UNIDADES + demandadas 2019'!$B$12:$C$12</c:f>
              <c:numCache/>
            </c:numRef>
          </c:val>
          <c:smooth val="0"/>
        </c:ser>
        <c:ser>
          <c:idx val="6"/>
          <c:order val="6"/>
          <c:tx>
            <c:strRef>
              <c:f>'10 UNIDADES + demandadas 2019'!$A$13</c:f>
              <c:strCache>
                <c:ptCount val="1"/>
                <c:pt idx="0">
                  <c:v>Subprefeitura Itaquera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UNIDADES + demandadas 2019'!$B$6:$C$6</c:f>
              <c:strCache/>
            </c:strRef>
          </c:cat>
          <c:val>
            <c:numRef>
              <c:f>'10 UNIDADES + demandadas 2019'!$B$13:$C$13</c:f>
              <c:numCache/>
            </c:numRef>
          </c:val>
          <c:smooth val="0"/>
        </c:ser>
        <c:ser>
          <c:idx val="7"/>
          <c:order val="7"/>
          <c:tx>
            <c:strRef>
              <c:f>'10 UNIDADES + demandadas 2019'!$A$14</c:f>
              <c:strCache>
                <c:ptCount val="1"/>
                <c:pt idx="0">
                  <c:v>Subprefeitura Sé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UNIDADES + demandadas 2019'!$B$6:$C$6</c:f>
              <c:strCache/>
            </c:strRef>
          </c:cat>
          <c:val>
            <c:numRef>
              <c:f>'10 UNIDADES + demandadas 2019'!$B$14:$C$14</c:f>
              <c:numCache/>
            </c:numRef>
          </c:val>
          <c:smooth val="0"/>
        </c:ser>
        <c:ser>
          <c:idx val="8"/>
          <c:order val="8"/>
          <c:tx>
            <c:strRef>
              <c:f>'10 UNIDADES + demandadas 2019'!$A$15</c:f>
              <c:strCache>
                <c:ptCount val="1"/>
                <c:pt idx="0">
                  <c:v>Subprefeitura Ipiranga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UNIDADES + demandadas 2019'!$B$6:$C$6</c:f>
              <c:strCache/>
            </c:strRef>
          </c:cat>
          <c:val>
            <c:numRef>
              <c:f>'10 UNIDADES + demandadas 2019'!$B$15:$C$15</c:f>
              <c:numCache/>
            </c:numRef>
          </c:val>
          <c:smooth val="0"/>
        </c:ser>
        <c:ser>
          <c:idx val="9"/>
          <c:order val="9"/>
          <c:tx>
            <c:strRef>
              <c:f>'10 UNIDADES + demandadas 2019'!$A$16</c:f>
              <c:strCache>
                <c:ptCount val="1"/>
                <c:pt idx="0">
                  <c:v>Subprefeitura Santana/Tucuruvi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UNIDADES + demandadas 2019'!$B$6:$C$6</c:f>
              <c:strCache/>
            </c:strRef>
          </c:cat>
          <c:val>
            <c:numRef>
              <c:f>'10 UNIDADES + demandadas 2019'!$B$16:$C$16</c:f>
              <c:numCache/>
            </c:numRef>
          </c:val>
          <c:smooth val="0"/>
        </c:ser>
        <c:marker val="1"/>
        <c:axId val="44787422"/>
        <c:axId val="433615"/>
      </c:lineChart>
      <c:dateAx>
        <c:axId val="447874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61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336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87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24"/>
          <c:w val="0.3345"/>
          <c:h val="0.86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Média - Unidades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 mais demandadas 2 últimos meses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7775"/>
          <c:w val="0.97425"/>
          <c:h val="0.825"/>
        </c:manualLayout>
      </c:layout>
      <c:barChart>
        <c:barDir val="bar"/>
        <c:grouping val="clustered"/>
        <c:varyColors val="1"/>
        <c:ser>
          <c:idx val="3"/>
          <c:order val="0"/>
          <c:tx>
            <c:strRef>
              <c:f>'UNIDADES - 10+ últimos 2 meses'!$D$6</c:f>
              <c:strCache>
                <c:ptCount val="1"/>
                <c:pt idx="0">
                  <c:v>Média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A99BBD"/>
              </a:solidFill>
              <a:ln w="3175">
                <a:noFill/>
              </a:ln>
            </c:spPr>
          </c:dPt>
          <c:cat>
            <c:strRef>
              <c:f>'UNIDADES - 10+ últimos 2 meses'!$A$7:$A$16</c:f>
              <c:strCache/>
            </c:strRef>
          </c:cat>
          <c:val>
            <c:numRef>
              <c:f>'UNIDADES - 10+ últimos 2 meses'!$D$7:$D$16</c:f>
              <c:numCache/>
            </c:numRef>
          </c:val>
        </c:ser>
        <c:axId val="3902536"/>
        <c:axId val="35122825"/>
      </c:barChart>
      <c:catAx>
        <c:axId val="3902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22825"/>
        <c:crosses val="autoZero"/>
        <c:auto val="1"/>
        <c:lblOffset val="100"/>
        <c:tickLblSkip val="1"/>
        <c:noMultiLvlLbl val="0"/>
      </c:catAx>
      <c:valAx>
        <c:axId val="351228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25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88"/>
          <c:w val="0.6505"/>
          <c:h val="0.75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'UNIDADES - 10+ últimos 2 meses'!$A$7</c:f>
              <c:strCache>
                <c:ptCount val="1"/>
                <c:pt idx="0">
                  <c:v>Autoridade Municipal de Limpeza  Urbana - AMLURB***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'UNIDADES - 10+ últimos 2 meses'!$B$6:$C$6</c:f>
              <c:strCache/>
            </c:strRef>
          </c:cat>
          <c:val>
            <c:numRef>
              <c:f>'UNIDADES - 10+ últimos 2 meses'!$B$7:$C$7</c:f>
              <c:numCache/>
            </c:numRef>
          </c:val>
        </c:ser>
        <c:ser>
          <c:idx val="1"/>
          <c:order val="1"/>
          <c:tx>
            <c:strRef>
              <c:f>'UNIDADES - 10+ últimos 2 meses'!$A$8</c:f>
              <c:strCache>
                <c:ptCount val="1"/>
                <c:pt idx="0">
                  <c:v>Secretaria Municipal da Fazenda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'UNIDADES - 10+ últimos 2 meses'!$B$6:$C$6</c:f>
              <c:strCache/>
            </c:strRef>
          </c:cat>
          <c:val>
            <c:numRef>
              <c:f>'UNIDADES - 10+ últimos 2 meses'!$B$8:$C$8</c:f>
              <c:numCache/>
            </c:numRef>
          </c:val>
        </c:ser>
        <c:ser>
          <c:idx val="2"/>
          <c:order val="2"/>
          <c:tx>
            <c:strRef>
              <c:f>'UNIDADES - 10+ últimos 2 meses'!$A$9</c:f>
              <c:strCache>
                <c:ptCount val="1"/>
                <c:pt idx="0">
                  <c:v>São Paulo Transportes - SPTRANS***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'UNIDADES - 10+ últimos 2 meses'!$B$6:$C$6</c:f>
              <c:strCache/>
            </c:strRef>
          </c:cat>
          <c:val>
            <c:numRef>
              <c:f>'UNIDADES - 10+ últimos 2 meses'!$B$9:$C$9</c:f>
              <c:numCache/>
            </c:numRef>
          </c:val>
        </c:ser>
        <c:ser>
          <c:idx val="3"/>
          <c:order val="3"/>
          <c:tx>
            <c:strRef>
              <c:f>'UNIDADES - 10+ últimos 2 meses'!$A$10</c:f>
              <c:strCache>
                <c:ptCount val="1"/>
                <c:pt idx="0">
                  <c:v>Secretaria Municipal de Educação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'UNIDADES - 10+ últimos 2 meses'!$B$6:$C$6</c:f>
              <c:strCache/>
            </c:strRef>
          </c:cat>
          <c:val>
            <c:numRef>
              <c:f>'UNIDADES - 10+ últimos 2 meses'!$B$10:$C$10</c:f>
              <c:numCache/>
            </c:numRef>
          </c:val>
        </c:ser>
        <c:ser>
          <c:idx val="4"/>
          <c:order val="4"/>
          <c:tx>
            <c:strRef>
              <c:f>'UNIDADES - 10+ últimos 2 meses'!$A$11</c:f>
              <c:strCache>
                <c:ptCount val="1"/>
                <c:pt idx="0">
                  <c:v>Secretaria Municipal da Saúde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'UNIDADES - 10+ últimos 2 meses'!$B$6:$C$6</c:f>
              <c:strCache/>
            </c:strRef>
          </c:cat>
          <c:val>
            <c:numRef>
              <c:f>'UNIDADES - 10+ últimos 2 meses'!$B$11:$C$11</c:f>
              <c:numCache/>
            </c:numRef>
          </c:val>
        </c:ser>
        <c:ser>
          <c:idx val="5"/>
          <c:order val="5"/>
          <c:tx>
            <c:strRef>
              <c:f>'UNIDADES - 10+ últimos 2 meses'!$A$12</c:f>
              <c:strCache>
                <c:ptCount val="1"/>
                <c:pt idx="0">
                  <c:v>Companhia de Engenharia de Tráfego - CET***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'UNIDADES - 10+ últimos 2 meses'!$B$6:$C$6</c:f>
              <c:strCache/>
            </c:strRef>
          </c:cat>
          <c:val>
            <c:numRef>
              <c:f>'UNIDADES - 10+ últimos 2 meses'!$B$12:$C$12</c:f>
              <c:numCache/>
            </c:numRef>
          </c:val>
        </c:ser>
        <c:ser>
          <c:idx val="6"/>
          <c:order val="6"/>
          <c:tx>
            <c:strRef>
              <c:f>'UNIDADES - 10+ últimos 2 meses'!$A$13</c:f>
              <c:strCache>
                <c:ptCount val="1"/>
                <c:pt idx="0">
                  <c:v>Subprefeitura Itaquera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'UNIDADES - 10+ últimos 2 meses'!$B$6:$C$6</c:f>
              <c:strCache/>
            </c:strRef>
          </c:cat>
          <c:val>
            <c:numRef>
              <c:f>'UNIDADES - 10+ últimos 2 meses'!$B$13:$C$13</c:f>
              <c:numCache/>
            </c:numRef>
          </c:val>
        </c:ser>
        <c:ser>
          <c:idx val="7"/>
          <c:order val="7"/>
          <c:tx>
            <c:strRef>
              <c:f>'UNIDADES - 10+ últimos 2 meses'!$A$14</c:f>
              <c:strCache>
                <c:ptCount val="1"/>
                <c:pt idx="0">
                  <c:v>Subprefeitura Sé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'UNIDADES - 10+ últimos 2 meses'!$B$6:$C$6</c:f>
              <c:strCache/>
            </c:strRef>
          </c:cat>
          <c:val>
            <c:numRef>
              <c:f>'UNIDADES - 10+ últimos 2 meses'!$B$14:$C$14</c:f>
              <c:numCache/>
            </c:numRef>
          </c:val>
        </c:ser>
        <c:ser>
          <c:idx val="8"/>
          <c:order val="8"/>
          <c:tx>
            <c:strRef>
              <c:f>'UNIDADES - 10+ últimos 2 meses'!$A$15</c:f>
              <c:strCache>
                <c:ptCount val="1"/>
                <c:pt idx="0">
                  <c:v>Subprefeitura Ipiranga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'UNIDADES - 10+ últimos 2 meses'!$B$6:$C$6</c:f>
              <c:strCache/>
            </c:strRef>
          </c:cat>
          <c:val>
            <c:numRef>
              <c:f>'UNIDADES - 10+ últimos 2 meses'!$B$15:$C$15</c:f>
              <c:numCache/>
            </c:numRef>
          </c:val>
        </c:ser>
        <c:ser>
          <c:idx val="9"/>
          <c:order val="9"/>
          <c:tx>
            <c:strRef>
              <c:f>'UNIDADES - 10+ últimos 2 meses'!$A$16</c:f>
              <c:strCache>
                <c:ptCount val="1"/>
                <c:pt idx="0">
                  <c:v>Subprefeitura Santana/Tucuruvi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'UNIDADES - 10+ últimos 2 meses'!$B$6:$C$6</c:f>
              <c:strCache/>
            </c:strRef>
          </c:cat>
          <c:val>
            <c:numRef>
              <c:f>'UNIDADES - 10+ últimos 2 meses'!$B$16:$C$16</c:f>
              <c:numCache/>
            </c:numRef>
          </c:val>
        </c:ser>
        <c:axId val="47669970"/>
        <c:axId val="26376547"/>
      </c:barChart>
      <c:dateAx>
        <c:axId val="47669970"/>
        <c:scaling>
          <c:orientation val="minMax"/>
        </c:scaling>
        <c:axPos val="l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7654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63765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69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5"/>
          <c:y val="0"/>
          <c:w val="0.23925"/>
          <c:h val="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3275"/>
          <c:w val="0.974"/>
          <c:h val="0.85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A99BBD"/>
              </a:solidFill>
              <a:ln w="3175">
                <a:noFill/>
              </a:ln>
            </c:spPr>
          </c:dPt>
          <c:cat>
            <c:strRef>
              <c:f>'10 UNIDADES + demandadas FEV 19'!$A$7:$A$16</c:f>
              <c:strCache/>
            </c:strRef>
          </c:cat>
          <c:val>
            <c:numRef>
              <c:f>'10 UNIDADES + demandadas FEV 19'!$B$7:$B$16</c:f>
              <c:numCache/>
            </c:numRef>
          </c:val>
        </c:ser>
        <c:axId val="36062332"/>
        <c:axId val="56125533"/>
      </c:barChart>
      <c:catAx>
        <c:axId val="36062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2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125533"/>
        <c:crosses val="autoZero"/>
        <c:auto val="1"/>
        <c:lblOffset val="100"/>
        <c:tickLblSkip val="1"/>
        <c:noMultiLvlLbl val="0"/>
      </c:catAx>
      <c:valAx>
        <c:axId val="56125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62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5"/>
      <c:rotY val="20"/>
      <c:depthPercent val="100"/>
      <c:rAngAx val="1"/>
    </c:view3D>
    <c:plotArea>
      <c:layout>
        <c:manualLayout>
          <c:xMode val="edge"/>
          <c:yMode val="edge"/>
          <c:x val="0.0705"/>
          <c:y val="0.1255"/>
          <c:w val="0.57675"/>
          <c:h val="0.8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'10 UNIDADES + demandadas FEV 19'!$Q$1</c:f>
              <c:strCache>
                <c:ptCount val="1"/>
                <c:pt idx="0">
                  <c:v>Autoridade Municipal de Limpeza Urbana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UNIDADES + demandadas FEV 19'!$Q$2:$Q$5</c:f>
              <c:numCache/>
            </c:numRef>
          </c:val>
          <c:shape val="box"/>
        </c:ser>
        <c:ser>
          <c:idx val="1"/>
          <c:order val="1"/>
          <c:tx>
            <c:strRef>
              <c:f>'10 UNIDADES + demandadas FEV 19'!$R$1</c:f>
              <c:strCache>
                <c:ptCount val="1"/>
                <c:pt idx="0">
                  <c:v>São Paulo Transportes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UNIDADES + demandadas FEV 19'!$R$2:$R$5</c:f>
              <c:numCache/>
            </c:numRef>
          </c:val>
          <c:shape val="box"/>
        </c:ser>
        <c:ser>
          <c:idx val="2"/>
          <c:order val="2"/>
          <c:tx>
            <c:strRef>
              <c:f>'10 UNIDADES + demandadas FEV 19'!$S$1</c:f>
              <c:strCache>
                <c:ptCount val="1"/>
                <c:pt idx="0">
                  <c:v>Secretaria Municipal da Fazenda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UNIDADES + demandadas FEV 19'!$S$2:$S$5</c:f>
              <c:numCache/>
            </c:numRef>
          </c:val>
          <c:shape val="box"/>
        </c:ser>
        <c:ser>
          <c:idx val="3"/>
          <c:order val="3"/>
          <c:tx>
            <c:strRef>
              <c:f>'10 UNIDADES + demandadas FEV 19'!$T$1</c:f>
              <c:strCache>
                <c:ptCount val="1"/>
                <c:pt idx="0">
                  <c:v>Secretaria Municipal da Educação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UNIDADES + demandadas FEV 19'!$T$2:$T$5</c:f>
              <c:numCache/>
            </c:numRef>
          </c:val>
          <c:shape val="box"/>
        </c:ser>
        <c:ser>
          <c:idx val="4"/>
          <c:order val="4"/>
          <c:tx>
            <c:strRef>
              <c:f>'10 UNIDADES + demandadas FEV 19'!$U$1</c:f>
              <c:strCache>
                <c:ptCount val="1"/>
                <c:pt idx="0">
                  <c:v>Companhia de Engenharia de Tráfego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UNIDADES + demandadas FEV 19'!$U$2:$U$5</c:f>
              <c:numCache/>
            </c:numRef>
          </c:val>
          <c:shape val="box"/>
        </c:ser>
        <c:ser>
          <c:idx val="5"/>
          <c:order val="5"/>
          <c:tx>
            <c:strRef>
              <c:f>'10 UNIDADES + demandadas FEV 19'!$V$1</c:f>
              <c:strCache>
                <c:ptCount val="1"/>
                <c:pt idx="0">
                  <c:v>Secretaria Municipal da Saúde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UNIDADES + demandadas FEV 19'!$V$2:$V$5</c:f>
              <c:numCache/>
            </c:numRef>
          </c:val>
          <c:shape val="box"/>
        </c:ser>
        <c:ser>
          <c:idx val="6"/>
          <c:order val="6"/>
          <c:tx>
            <c:strRef>
              <c:f>'10 UNIDADES + demandadas FEV 19'!$W$1</c:f>
              <c:strCache>
                <c:ptCount val="1"/>
                <c:pt idx="0">
                  <c:v>Subprefeitura Sé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UNIDADES + demandadas FEV 19'!$W$2:$W$5</c:f>
              <c:numCache/>
            </c:numRef>
          </c:val>
          <c:shape val="box"/>
        </c:ser>
        <c:ser>
          <c:idx val="7"/>
          <c:order val="7"/>
          <c:tx>
            <c:strRef>
              <c:f>'10 UNIDADES + demandadas FEV 19'!$X$1</c:f>
              <c:strCache>
                <c:ptCount val="1"/>
                <c:pt idx="0">
                  <c:v>Subprefeitura Itaquera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UNIDADES + demandadas FEV 19'!$X$2:$X$5</c:f>
              <c:numCache/>
            </c:numRef>
          </c:val>
          <c:shape val="box"/>
        </c:ser>
        <c:ser>
          <c:idx val="8"/>
          <c:order val="8"/>
          <c:tx>
            <c:strRef>
              <c:f>'10 UNIDADES + demandadas FEV 19'!$Y$1</c:f>
              <c:strCache>
                <c:ptCount val="1"/>
                <c:pt idx="0">
                  <c:v>Subprefeitura Santana/Tucuruvi 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UNIDADES + demandadas FEV 19'!$Y$2:$Y$5</c:f>
              <c:numCache/>
            </c:numRef>
          </c:val>
          <c:shape val="box"/>
        </c:ser>
        <c:ser>
          <c:idx val="9"/>
          <c:order val="9"/>
          <c:tx>
            <c:strRef>
              <c:f>'10 UNIDADES + demandadas FEV 19'!$Z$1</c:f>
              <c:strCache>
                <c:ptCount val="1"/>
                <c:pt idx="0">
                  <c:v>Subprefeitura Butantã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 UNIDADES + demandadas FEV 19'!$Z$2:$Z$5</c:f>
              <c:numCache/>
            </c:numRef>
          </c:val>
          <c:shape val="box"/>
        </c:ser>
        <c:ser>
          <c:idx val="10"/>
          <c:order val="10"/>
          <c:tx>
            <c:strRef>
              <c:f>'10 UNIDADES + demandadas FEV 19'!$AA$1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 UNIDADES + demandadas FEV 19'!$AA$2:$AA$5</c:f>
              <c:numCache/>
            </c:numRef>
          </c:val>
          <c:shape val="box"/>
        </c:ser>
        <c:overlap val="100"/>
        <c:gapWidth val="0"/>
        <c:gapDepth val="305"/>
        <c:shape val="box"/>
        <c:axId val="35367750"/>
        <c:axId val="49874295"/>
      </c:bar3DChart>
      <c:catAx>
        <c:axId val="35367750"/>
        <c:scaling>
          <c:orientation val="minMax"/>
        </c:scaling>
        <c:axPos val="b"/>
        <c:delete val="1"/>
        <c:majorTickMark val="out"/>
        <c:minorTickMark val="none"/>
        <c:tickLblPos val="nextTo"/>
        <c:crossAx val="49874295"/>
        <c:crosses val="autoZero"/>
        <c:auto val="1"/>
        <c:lblOffset val="100"/>
        <c:tickLblSkip val="1"/>
        <c:noMultiLvlLbl val="0"/>
      </c:catAx>
      <c:valAx>
        <c:axId val="498742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677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75"/>
          <c:y val="0.19725"/>
          <c:w val="0.2855"/>
          <c:h val="0.7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Média das 10 subprefeituras mais demandadas em 2019</a:t>
            </a:r>
          </a:p>
        </c:rich>
      </c:tx>
      <c:layout>
        <c:manualLayout>
          <c:xMode val="factor"/>
          <c:yMode val="factor"/>
          <c:x val="0.06175"/>
          <c:y val="-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137"/>
          <c:w val="0.993"/>
          <c:h val="0.819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'Subprefeituras 2019'!$D$5</c:f>
              <c:strCache>
                <c:ptCount val="1"/>
                <c:pt idx="0">
                  <c:v>Média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'Subprefeituras 2019'!$A$6:$A$15</c:f>
              <c:strCache/>
            </c:strRef>
          </c:cat>
          <c:val>
            <c:numRef>
              <c:f>'Subprefeituras 2019'!$D$6:$D$15</c:f>
              <c:numCache/>
            </c:numRef>
          </c:val>
        </c:ser>
        <c:axId val="46215472"/>
        <c:axId val="13286065"/>
      </c:barChart>
      <c:catAx>
        <c:axId val="462154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286065"/>
        <c:crosses val="autoZero"/>
        <c:auto val="1"/>
        <c:lblOffset val="100"/>
        <c:tickLblSkip val="1"/>
        <c:noMultiLvlLbl val="0"/>
      </c:catAx>
      <c:valAx>
        <c:axId val="132860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1547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1075"/>
          <c:w val="0.70125"/>
          <c:h val="0.89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'Canais atendimento'!$A$5</c:f>
              <c:strCache>
                <c:ptCount val="1"/>
                <c:pt idx="0">
                  <c:v>Telefone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'Canais atendimento'!$E$4</c:f>
              <c:strCache/>
            </c:strRef>
          </c:cat>
          <c:val>
            <c:numRef>
              <c:f>'Canais atendimento'!$E$5</c:f>
              <c:numCache/>
            </c:numRef>
          </c:val>
        </c:ser>
        <c:ser>
          <c:idx val="0"/>
          <c:order val="1"/>
          <c:tx>
            <c:strRef>
              <c:f>'Canais atendimento'!$A$6</c:f>
              <c:strCache>
                <c:ptCount val="1"/>
                <c:pt idx="0">
                  <c:v>Formulário eletrônico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'Canais atendimento'!$E$4</c:f>
              <c:strCache/>
            </c:strRef>
          </c:cat>
          <c:val>
            <c:numRef>
              <c:f>'Canais atendimento'!$E$6</c:f>
              <c:numCache/>
            </c:numRef>
          </c:val>
        </c:ser>
        <c:ser>
          <c:idx val="1"/>
          <c:order val="2"/>
          <c:tx>
            <c:strRef>
              <c:f>'Canais atendimento'!$A$7</c:f>
              <c:strCache>
                <c:ptCount val="1"/>
                <c:pt idx="0">
                  <c:v>Praça de Atendimento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'Canais atendimento'!$E$4</c:f>
              <c:strCache/>
            </c:strRef>
          </c:cat>
          <c:val>
            <c:numRef>
              <c:f>'Canais atendimento'!$E$7</c:f>
              <c:numCache/>
            </c:numRef>
          </c:val>
        </c:ser>
        <c:ser>
          <c:idx val="3"/>
          <c:order val="3"/>
          <c:tx>
            <c:strRef>
              <c:f>'Canais atendimento'!$A$8</c:f>
              <c:strCache>
                <c:ptCount val="1"/>
                <c:pt idx="0">
                  <c:v>Pessoalmente/Carta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'Canais atendimento'!$E$4</c:f>
              <c:strCache/>
            </c:strRef>
          </c:cat>
          <c:val>
            <c:numRef>
              <c:f>'Canais atendimento'!$E$8</c:f>
              <c:numCache/>
            </c:numRef>
          </c:val>
        </c:ser>
        <c:overlap val="100"/>
        <c:axId val="27396496"/>
        <c:axId val="45241873"/>
      </c:barChart>
      <c:catAx>
        <c:axId val="2739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41873"/>
        <c:crosses val="autoZero"/>
        <c:auto val="1"/>
        <c:lblOffset val="100"/>
        <c:tickLblSkip val="1"/>
        <c:noMultiLvlLbl val="0"/>
      </c:catAx>
      <c:valAx>
        <c:axId val="4524187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9649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775"/>
          <c:y val="0.38125"/>
          <c:w val="0.26225"/>
          <c:h val="0.2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Ranking das Subprefeituras mais demandadas  de 2019 (média)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425"/>
          <c:y val="0.25425"/>
          <c:w val="0.494"/>
          <c:h val="0.6245"/>
        </c:manualLayout>
      </c:layout>
      <c:radarChart>
        <c:radarStyle val="marker"/>
        <c:varyColors val="0"/>
        <c:ser>
          <c:idx val="9"/>
          <c:order val="0"/>
          <c:tx>
            <c:strRef>
              <c:f>'Subprefeituras 2019'!$D$5</c:f>
              <c:strCache>
                <c:ptCount val="1"/>
                <c:pt idx="0">
                  <c:v>Média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'Subprefeituras 2019'!$A$6:$A$37</c:f>
              <c:strCache/>
            </c:strRef>
          </c:cat>
          <c:val>
            <c:numRef>
              <c:f>'Subprefeituras 2019'!$D$6:$D$37</c:f>
              <c:numCache/>
            </c:numRef>
          </c:val>
        </c:ser>
        <c:axId val="52465722"/>
        <c:axId val="2429451"/>
      </c:radarChart>
      <c:catAx>
        <c:axId val="524657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29451"/>
        <c:crosses val="autoZero"/>
        <c:auto val="0"/>
        <c:lblOffset val="100"/>
        <c:tickLblSkip val="1"/>
        <c:noMultiLvlLbl val="0"/>
      </c:catAx>
      <c:valAx>
        <c:axId val="2429451"/>
        <c:scaling>
          <c:orientation val="minMax"/>
          <c:max val="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24657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425"/>
          <c:y val="0.54625"/>
          <c:w val="0.0777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175"/>
          <c:y val="0.2015"/>
          <c:w val="0.53275"/>
          <c:h val="0.68575"/>
        </c:manualLayout>
      </c:layout>
      <c:radarChart>
        <c:radarStyle val="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'Ranking subprefeituras FEVEREIR'!$A$5:$A$36</c:f>
              <c:strCache/>
            </c:strRef>
          </c:cat>
          <c:val>
            <c:numRef>
              <c:f>'Ranking subprefeituras FEVEREIR'!$B$5:$B$36</c:f>
              <c:numCache/>
            </c:numRef>
          </c:val>
        </c:ser>
        <c:axId val="21865060"/>
        <c:axId val="62567813"/>
      </c:radarChart>
      <c:catAx>
        <c:axId val="218650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567813"/>
        <c:crosses val="autoZero"/>
        <c:auto val="0"/>
        <c:lblOffset val="100"/>
        <c:tickLblSkip val="1"/>
        <c:noMultiLvlLbl val="0"/>
      </c:catAx>
      <c:valAx>
        <c:axId val="625678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865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153"/>
          <c:w val="0.811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'Denúncias 2019'!$A$6</c:f>
              <c:strCache>
                <c:ptCount val="1"/>
                <c:pt idx="0">
                  <c:v>Deferidas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'Denúncias 2019'!$B$5:$C$5</c:f>
              <c:strCache/>
            </c:strRef>
          </c:cat>
          <c:val>
            <c:numRef>
              <c:f>'Denúncias 2019'!$B$6:$C$6</c:f>
              <c:numCache/>
            </c:numRef>
          </c:val>
          <c:smooth val="0"/>
        </c:ser>
        <c:ser>
          <c:idx val="1"/>
          <c:order val="1"/>
          <c:tx>
            <c:strRef>
              <c:f>'Denúncias 2019'!$A$7</c:f>
              <c:strCache>
                <c:ptCount val="1"/>
                <c:pt idx="0">
                  <c:v>Indeferida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'Denúncias 2019'!$B$5:$C$5</c:f>
              <c:strCache/>
            </c:strRef>
          </c:cat>
          <c:val>
            <c:numRef>
              <c:f>'Denúncias 2019'!$B$7:$C$7</c:f>
              <c:numCache/>
            </c:numRef>
          </c:val>
          <c:smooth val="0"/>
        </c:ser>
        <c:ser>
          <c:idx val="2"/>
          <c:order val="2"/>
          <c:tx>
            <c:strRef>
              <c:f>'Denúncias 2019'!$A$8</c:f>
              <c:strCache>
                <c:ptCount val="1"/>
                <c:pt idx="0">
                  <c:v>Total de denúncias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'Denúncias 2019'!$B$5:$C$5</c:f>
              <c:strCache/>
            </c:strRef>
          </c:cat>
          <c:val>
            <c:numRef>
              <c:f>'Denúncias 2019'!$B$8:$C$8</c:f>
              <c:numCache/>
            </c:numRef>
          </c:val>
          <c:smooth val="0"/>
        </c:ser>
        <c:marker val="1"/>
        <c:axId val="26239406"/>
        <c:axId val="34828063"/>
      </c:lineChart>
      <c:dateAx>
        <c:axId val="262394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2806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48280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394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5"/>
          <c:y val="0.41025"/>
          <c:w val="0.167"/>
          <c:h val="0.2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Linha do tempo - Geral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7975"/>
          <c:w val="0.72825"/>
          <c:h val="0.9235"/>
        </c:manualLayout>
      </c:layout>
      <c:lineChart>
        <c:grouping val="standard"/>
        <c:varyColors val="0"/>
        <c:ser>
          <c:idx val="4"/>
          <c:order val="0"/>
          <c:tx>
            <c:strRef>
              <c:f>'Denúncias 2019'!$A$10</c:f>
              <c:strCache>
                <c:ptCount val="1"/>
                <c:pt idx="0">
                  <c:v>Total Geral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'Denúncias 2019'!$B$5:$C$5</c:f>
              <c:strCache/>
            </c:strRef>
          </c:cat>
          <c:val>
            <c:numRef>
              <c:f>'Denúncias 2019'!$B$10:$C$10</c:f>
              <c:numCache/>
            </c:numRef>
          </c:val>
          <c:smooth val="0"/>
        </c:ser>
        <c:ser>
          <c:idx val="1"/>
          <c:order val="1"/>
          <c:tx>
            <c:strRef>
              <c:f>'Denúncias 2019'!$A$8</c:f>
              <c:strCache>
                <c:ptCount val="1"/>
                <c:pt idx="0">
                  <c:v>Total de denúncias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'Denúncias 2019'!$B$5:$C$5</c:f>
              <c:strCache/>
            </c:strRef>
          </c:cat>
          <c:val>
            <c:numRef>
              <c:f>'Denúncias 2019'!$B$8:$C$8</c:f>
              <c:numCache/>
            </c:numRef>
          </c:val>
          <c:smooth val="0"/>
        </c:ser>
        <c:ser>
          <c:idx val="2"/>
          <c:order val="2"/>
          <c:tx>
            <c:strRef>
              <c:f>'Denúncias 2019'!$A$9</c:f>
              <c:strCache>
                <c:ptCount val="1"/>
                <c:pt idx="0">
                  <c:v>Reclassificada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'Denúncias 2019'!$B$5:$C$5</c:f>
              <c:strCache/>
            </c:strRef>
          </c:cat>
          <c:val>
            <c:numRef>
              <c:f>'Denúncias 2019'!$B$9:$C$9</c:f>
              <c:numCache/>
            </c:numRef>
          </c:val>
          <c:smooth val="0"/>
        </c:ser>
        <c:marker val="1"/>
        <c:axId val="45017112"/>
        <c:axId val="2500825"/>
      </c:lineChart>
      <c:dateAx>
        <c:axId val="450171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082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5008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171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75"/>
          <c:y val="0.4535"/>
          <c:w val="0.26875"/>
          <c:h val="0.1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09"/>
          <c:y val="0.2375"/>
          <c:w val="0.39425"/>
          <c:h val="0.665"/>
        </c:manualLayout>
      </c:layout>
      <c:pieChart>
        <c:varyColors val="1"/>
        <c:ser>
          <c:idx val="2"/>
          <c:order val="0"/>
          <c:tx>
            <c:strRef>
              <c:f>'Denúncias 2019'!$D$14</c:f>
              <c:strCache>
                <c:ptCount val="1"/>
                <c:pt idx="0">
                  <c:v>%Média/19 - denúncias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'Denúncias 2019'!$A$15:$A$16</c:f>
              <c:strCache/>
            </c:strRef>
          </c:cat>
          <c:val>
            <c:numRef>
              <c:f>'Denúncias 2019'!$D$15:$D$16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75"/>
          <c:y val="0.48375"/>
          <c:w val="0.16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595"/>
          <c:y val="0.2375"/>
          <c:w val="0.39525"/>
          <c:h val="0.665"/>
        </c:manualLayout>
      </c:layout>
      <c:pieChart>
        <c:varyColors val="1"/>
        <c:ser>
          <c:idx val="3"/>
          <c:order val="0"/>
          <c:tx>
            <c:strRef>
              <c:f>'Denúncias 2019'!$B$20</c:f>
              <c:strCache>
                <c:ptCount val="1"/>
                <c:pt idx="0">
                  <c:v>% Total Geral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828E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'Denúncias 2019'!$A$24:$A$25</c:f>
              <c:strCache/>
            </c:strRef>
          </c:cat>
          <c:val>
            <c:numRef>
              <c:f>'Denúncias 2019'!$B$24:$B$25</c:f>
              <c:numCache/>
            </c:numRef>
          </c:val>
        </c:ser>
        <c:ser>
          <c:idx val="4"/>
          <c:order val="1"/>
          <c:tx>
            <c:strRef>
              <c:f>'Denúncias 2019'!$C$20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'Denúncias 2019'!$A$24:$A$25</c:f>
              <c:strCache/>
            </c:strRef>
          </c:cat>
          <c:val>
            <c:numRef>
              <c:f>'Denúncias 2019'!$C$24:$C$25</c:f>
              <c:numCache/>
            </c:numRef>
          </c:val>
        </c:ser>
        <c:ser>
          <c:idx val="0"/>
          <c:order val="2"/>
          <c:tx>
            <c:strRef>
              <c:f>'Denúncias 2019'!$D$20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'Denúncias 2019'!$A$24:$A$25</c:f>
              <c:strCache/>
            </c:strRef>
          </c:cat>
          <c:val>
            <c:numRef>
              <c:f>'Denúncias 2019'!$D$24:$D$25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"/>
          <c:y val="0.48375"/>
          <c:w val="0.263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 órgãos + demandados - Média/19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425"/>
          <c:y val="0.17825"/>
          <c:w val="0.56675"/>
          <c:h val="0.73625"/>
        </c:manualLayout>
      </c:layout>
      <c:pieChart>
        <c:varyColors val="1"/>
        <c:ser>
          <c:idx val="0"/>
          <c:order val="0"/>
          <c:tx>
            <c:strRef>
              <c:f>'e-SIC'!$D$86</c:f>
              <c:strCache>
                <c:ptCount val="1"/>
                <c:pt idx="0">
                  <c:v>Média/19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DEAD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'e-SIC'!$A$87:$A$96</c:f>
              <c:strCache/>
            </c:strRef>
          </c:cat>
          <c:val>
            <c:numRef>
              <c:f>'e-SIC'!$D$87:$D$96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25"/>
          <c:y val="0.13225"/>
          <c:w val="0.805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'e-SIC'!$A$87</c:f>
              <c:strCache>
                <c:ptCount val="1"/>
                <c:pt idx="0">
                  <c:v>SF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'e-SIC'!$B$86:$C$86</c:f>
              <c:strCache/>
            </c:strRef>
          </c:cat>
          <c:val>
            <c:numRef>
              <c:f>'e-SIC'!$B$87:$C$87</c:f>
              <c:numCache/>
            </c:numRef>
          </c:val>
          <c:smooth val="0"/>
        </c:ser>
        <c:ser>
          <c:idx val="1"/>
          <c:order val="1"/>
          <c:tx>
            <c:strRef>
              <c:f>'e-SIC'!$A$88</c:f>
              <c:strCache>
                <c:ptCount val="1"/>
                <c:pt idx="0">
                  <c:v>SMS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'e-SIC'!$B$86:$C$86</c:f>
              <c:strCache/>
            </c:strRef>
          </c:cat>
          <c:val>
            <c:numRef>
              <c:f>'e-SIC'!$B$88:$C$88</c:f>
              <c:numCache/>
            </c:numRef>
          </c:val>
          <c:smooth val="0"/>
        </c:ser>
        <c:ser>
          <c:idx val="2"/>
          <c:order val="2"/>
          <c:tx>
            <c:strRef>
              <c:f>'e-SIC'!$A$89</c:f>
              <c:strCache>
                <c:ptCount val="1"/>
                <c:pt idx="0">
                  <c:v>SPTRANS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'e-SIC'!$B$86:$C$86</c:f>
              <c:strCache/>
            </c:strRef>
          </c:cat>
          <c:val>
            <c:numRef>
              <c:f>'e-SIC'!$B$89:$C$89</c:f>
              <c:numCache/>
            </c:numRef>
          </c:val>
          <c:smooth val="0"/>
        </c:ser>
        <c:ser>
          <c:idx val="3"/>
          <c:order val="3"/>
          <c:tx>
            <c:strRef>
              <c:f>'e-SIC'!$A$90</c:f>
              <c:strCache>
                <c:ptCount val="1"/>
                <c:pt idx="0">
                  <c:v>SME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'e-SIC'!$B$86:$C$86</c:f>
              <c:strCache/>
            </c:strRef>
          </c:cat>
          <c:val>
            <c:numRef>
              <c:f>'e-SIC'!$B$90:$C$90</c:f>
              <c:numCache/>
            </c:numRef>
          </c:val>
          <c:smooth val="0"/>
        </c:ser>
        <c:ser>
          <c:idx val="4"/>
          <c:order val="4"/>
          <c:tx>
            <c:strRef>
              <c:f>'e-SIC'!$A$91</c:f>
              <c:strCache>
                <c:ptCount val="1"/>
                <c:pt idx="0">
                  <c:v>SMT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'e-SIC'!$B$86:$C$86</c:f>
              <c:strCache/>
            </c:strRef>
          </c:cat>
          <c:val>
            <c:numRef>
              <c:f>'e-SIC'!$B$91:$C$91</c:f>
              <c:numCache/>
            </c:numRef>
          </c:val>
          <c:smooth val="0"/>
        </c:ser>
        <c:ser>
          <c:idx val="5"/>
          <c:order val="5"/>
          <c:tx>
            <c:strRef>
              <c:f>'e-SIC'!$A$92</c:f>
              <c:strCache>
                <c:ptCount val="1"/>
                <c:pt idx="0">
                  <c:v>CET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'e-SIC'!$B$86:$C$86</c:f>
              <c:strCache/>
            </c:strRef>
          </c:cat>
          <c:val>
            <c:numRef>
              <c:f>'e-SIC'!$B$92:$C$92</c:f>
              <c:numCache/>
            </c:numRef>
          </c:val>
          <c:smooth val="0"/>
        </c:ser>
        <c:ser>
          <c:idx val="6"/>
          <c:order val="6"/>
          <c:tx>
            <c:strRef>
              <c:f>'e-SIC'!$A$93</c:f>
              <c:strCache>
                <c:ptCount val="1"/>
                <c:pt idx="0">
                  <c:v>SMSUB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'e-SIC'!$B$86:$C$86</c:f>
              <c:strCache/>
            </c:strRef>
          </c:cat>
          <c:val>
            <c:numRef>
              <c:f>'e-SIC'!$B$93:$C$93</c:f>
              <c:numCache/>
            </c:numRef>
          </c:val>
          <c:smooth val="0"/>
        </c:ser>
        <c:ser>
          <c:idx val="7"/>
          <c:order val="7"/>
          <c:tx>
            <c:strRef>
              <c:f>'e-SIC'!$A$94</c:f>
              <c:strCache>
                <c:ptCount val="1"/>
                <c:pt idx="0">
                  <c:v>COHAB 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'e-SIC'!$B$86:$C$86</c:f>
              <c:strCache/>
            </c:strRef>
          </c:cat>
          <c:val>
            <c:numRef>
              <c:f>'e-SIC'!$B$94:$C$94</c:f>
              <c:numCache/>
            </c:numRef>
          </c:val>
          <c:smooth val="0"/>
        </c:ser>
        <c:ser>
          <c:idx val="8"/>
          <c:order val="8"/>
          <c:tx>
            <c:strRef>
              <c:f>'e-SIC'!$A$95</c:f>
              <c:strCache>
                <c:ptCount val="1"/>
                <c:pt idx="0">
                  <c:v>SMIT 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'e-SIC'!$B$86:$C$86</c:f>
              <c:strCache/>
            </c:strRef>
          </c:cat>
          <c:val>
            <c:numRef>
              <c:f>'e-SIC'!$B$95:$C$95</c:f>
              <c:numCache/>
            </c:numRef>
          </c:val>
          <c:smooth val="0"/>
        </c:ser>
        <c:ser>
          <c:idx val="9"/>
          <c:order val="9"/>
          <c:tx>
            <c:strRef>
              <c:f>'e-SIC'!$A$96</c:f>
              <c:strCache>
                <c:ptCount val="1"/>
                <c:pt idx="0">
                  <c:v>SEHAB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'e-SIC'!$B$86:$C$86</c:f>
              <c:strCache/>
            </c:strRef>
          </c:cat>
          <c:val>
            <c:numRef>
              <c:f>'e-SIC'!$B$96:$C$96</c:f>
              <c:numCache/>
            </c:numRef>
          </c:val>
          <c:smooth val="0"/>
        </c:ser>
        <c:marker val="1"/>
        <c:axId val="22507426"/>
        <c:axId val="1240243"/>
      </c:lineChart>
      <c:dateAx>
        <c:axId val="225074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024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240243"/>
        <c:scaling>
          <c:orientation val="minMax"/>
          <c:max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07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75"/>
          <c:y val="0.2995"/>
          <c:w val="0.15025"/>
          <c:h val="0.5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22"/>
          <c:w val="0.8515"/>
          <c:h val="0.86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'e-SIC'!$P$4:$P$5</c:f>
              <c:strCache/>
            </c:strRef>
          </c:cat>
          <c:val>
            <c:numRef>
              <c:f>'e-SIC'!$Q$4:$Q$5</c:f>
              <c:numCache/>
            </c:numRef>
          </c:val>
          <c:smooth val="0"/>
        </c:ser>
        <c:marker val="1"/>
        <c:axId val="11162188"/>
        <c:axId val="33350829"/>
      </c:lineChart>
      <c:dateAx>
        <c:axId val="111621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5082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33508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62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144"/>
          <c:w val="0.86175"/>
          <c:h val="0.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'e-SIC'!$Q$39</c:f>
              <c:strCache>
                <c:ptCount val="1"/>
                <c:pt idx="0">
                  <c:v>fev/19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'e-SIC'!$P$40:$P$43</c:f>
              <c:strCache/>
            </c:strRef>
          </c:cat>
          <c:val>
            <c:numRef>
              <c:f>'e-SIC'!$Q$40:$Q$43</c:f>
              <c:numCache/>
            </c:numRef>
          </c:val>
        </c:ser>
        <c:ser>
          <c:idx val="1"/>
          <c:order val="1"/>
          <c:tx>
            <c:strRef>
              <c:f>'e-SIC'!$R$39</c:f>
              <c:strCache>
                <c:ptCount val="1"/>
                <c:pt idx="0">
                  <c:v>jan/19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'e-SIC'!$P$40:$P$43</c:f>
              <c:strCache/>
            </c:strRef>
          </c:cat>
          <c:val>
            <c:numRef>
              <c:f>'e-SIC'!$R$40:$R$43</c:f>
              <c:numCache/>
            </c:numRef>
          </c:val>
        </c:ser>
        <c:axId val="31722006"/>
        <c:axId val="17062599"/>
      </c:barChart>
      <c:catAx>
        <c:axId val="3172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62599"/>
        <c:crosses val="autoZero"/>
        <c:auto val="1"/>
        <c:lblOffset val="100"/>
        <c:tickLblSkip val="1"/>
        <c:noMultiLvlLbl val="0"/>
      </c:catAx>
      <c:valAx>
        <c:axId val="170625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220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25"/>
          <c:y val="0.4305"/>
          <c:w val="0.099"/>
          <c:h val="0.1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10775"/>
          <c:w val="0.72675"/>
          <c:h val="0.89525"/>
        </c:manualLayout>
      </c:layout>
      <c:lineChart>
        <c:grouping val="standard"/>
        <c:varyColors val="0"/>
        <c:ser>
          <c:idx val="0"/>
          <c:order val="0"/>
          <c:tx>
            <c:strRef>
              <c:f>'Canais atendimento'!$A$5</c:f>
              <c:strCache>
                <c:ptCount val="1"/>
                <c:pt idx="0">
                  <c:v>Telefone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'Canais atendimento'!$B$4:$C$4</c:f>
              <c:strCache/>
            </c:strRef>
          </c:cat>
          <c:val>
            <c:numRef>
              <c:f>'Canais atendimento'!$B$5:$C$5</c:f>
              <c:numCache/>
            </c:numRef>
          </c:val>
          <c:smooth val="0"/>
        </c:ser>
        <c:ser>
          <c:idx val="1"/>
          <c:order val="1"/>
          <c:tx>
            <c:strRef>
              <c:f>'Canais atendimento'!$A$6</c:f>
              <c:strCache>
                <c:ptCount val="1"/>
                <c:pt idx="0">
                  <c:v>Formulário eletrônico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'Canais atendimento'!$B$4:$C$4</c:f>
              <c:strCache/>
            </c:strRef>
          </c:cat>
          <c:val>
            <c:numRef>
              <c:f>'Canais atendimento'!$B$6:$C$6</c:f>
              <c:numCache/>
            </c:numRef>
          </c:val>
          <c:smooth val="0"/>
        </c:ser>
        <c:ser>
          <c:idx val="2"/>
          <c:order val="2"/>
          <c:tx>
            <c:strRef>
              <c:f>'Canais atendimento'!$A$7</c:f>
              <c:strCache>
                <c:ptCount val="1"/>
                <c:pt idx="0">
                  <c:v>Praça de Atendimento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'Canais atendimento'!$B$4:$C$4</c:f>
              <c:strCache/>
            </c:strRef>
          </c:cat>
          <c:val>
            <c:numRef>
              <c:f>'Canais atendimento'!$B$7:$C$7</c:f>
              <c:numCache/>
            </c:numRef>
          </c:val>
          <c:smooth val="0"/>
        </c:ser>
        <c:ser>
          <c:idx val="3"/>
          <c:order val="3"/>
          <c:tx>
            <c:strRef>
              <c:f>'Canais atendimento'!$A$8</c:f>
              <c:strCache>
                <c:ptCount val="1"/>
                <c:pt idx="0">
                  <c:v>Pessoalmente/Carta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'Canais atendimento'!$B$4:$C$4</c:f>
              <c:strCache/>
            </c:strRef>
          </c:cat>
          <c:val>
            <c:numRef>
              <c:f>'Canais atendimento'!$B$8:$C$8</c:f>
              <c:numCache/>
            </c:numRef>
          </c:val>
          <c:smooth val="0"/>
        </c:ser>
        <c:marker val="1"/>
        <c:axId val="4523674"/>
        <c:axId val="40713067"/>
      </c:lineChart>
      <c:dateAx>
        <c:axId val="4523674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1306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0713067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36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"/>
          <c:y val="0.38125"/>
          <c:w val="0.26175"/>
          <c:h val="0.22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Protocolos JAN a FEV/2019 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25"/>
          <c:w val="0.843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Protocolos!$B$4</c:f>
              <c:strCache>
                <c:ptCount val="1"/>
                <c:pt idx="0">
                  <c:v>Protocolos**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name>Linha de tendência</c:nam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strRef>
              <c:f>Protocolos!$A$5:$A$16</c:f>
              <c:strCache/>
            </c:strRef>
          </c:cat>
          <c:val>
            <c:numRef>
              <c:f>Protocolos!$B$5:$B$16</c:f>
              <c:numCache/>
            </c:numRef>
          </c:val>
          <c:smooth val="0"/>
        </c:ser>
        <c:marker val="1"/>
        <c:axId val="30873284"/>
        <c:axId val="9424101"/>
      </c:lineChart>
      <c:dateAx>
        <c:axId val="30873284"/>
        <c:scaling>
          <c:orientation val="minMax"/>
          <c:max val="4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2410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94241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73284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75"/>
          <c:y val="0.46075"/>
          <c:w val="0.17075"/>
          <c:h val="0.1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Tipo de manifestação - FEV/1029</a:t>
            </a:r>
          </a:p>
        </c:rich>
      </c:tx>
      <c:layout>
        <c:manualLayout>
          <c:xMode val="factor"/>
          <c:yMode val="factor"/>
          <c:x val="-0.003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93"/>
          <c:w val="0.98025"/>
          <c:h val="0.90975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Protocolos!$B$24</c:f>
              <c:strCache>
                <c:ptCount val="1"/>
                <c:pt idx="0">
                  <c:v>fev/19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Protocolos!$A$25:$A$29</c:f>
              <c:strCache/>
            </c:strRef>
          </c:cat>
          <c:val>
            <c:numRef>
              <c:f>Protocolos!$B$25:$B$29</c:f>
              <c:numCache/>
            </c:numRef>
          </c:val>
        </c:ser>
        <c:overlap val="100"/>
        <c:axId val="17708046"/>
        <c:axId val="25154687"/>
      </c:barChart>
      <c:catAx>
        <c:axId val="1770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54687"/>
        <c:crosses val="autoZero"/>
        <c:auto val="1"/>
        <c:lblOffset val="100"/>
        <c:tickLblSkip val="1"/>
        <c:noMultiLvlLbl val="0"/>
      </c:catAx>
      <c:valAx>
        <c:axId val="25154687"/>
        <c:scaling>
          <c:orientation val="minMax"/>
          <c:max val="27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08046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Média dos 10 assuntos mais demandados 2019</a:t>
            </a:r>
          </a:p>
        </c:rich>
      </c:tx>
      <c:layout>
        <c:manualLayout>
          <c:xMode val="factor"/>
          <c:yMode val="factor"/>
          <c:x val="-0.002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19"/>
          <c:w val="0.98525"/>
          <c:h val="0.882"/>
        </c:manualLayout>
      </c:layout>
      <c:barChart>
        <c:barDir val="bar"/>
        <c:grouping val="clustered"/>
        <c:varyColors val="1"/>
        <c:ser>
          <c:idx val="1"/>
          <c:order val="0"/>
          <c:tx>
            <c:strRef>
              <c:f>'10 ASSUNTOS + demandados 2019'!$D$6</c:f>
              <c:strCache>
                <c:ptCount val="1"/>
                <c:pt idx="0">
                  <c:v>Média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A99BBD"/>
              </a:solidFill>
              <a:ln w="3175">
                <a:noFill/>
              </a:ln>
            </c:spPr>
          </c:dPt>
          <c:cat>
            <c:strRef>
              <c:f>'10 ASSUNTOS + demandados 2019'!$A$7:$A$16</c:f>
              <c:strCache/>
            </c:strRef>
          </c:cat>
          <c:val>
            <c:numRef>
              <c:f>'10 ASSUNTOS + demandados 2019'!$D$7:$D$16</c:f>
              <c:numCache/>
            </c:numRef>
          </c:val>
        </c:ser>
        <c:axId val="25065592"/>
        <c:axId val="24263737"/>
      </c:barChart>
      <c:catAx>
        <c:axId val="25065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63737"/>
        <c:crosses val="autoZero"/>
        <c:auto val="1"/>
        <c:lblOffset val="100"/>
        <c:tickLblSkip val="1"/>
        <c:noMultiLvlLbl val="0"/>
      </c:catAx>
      <c:valAx>
        <c:axId val="24263737"/>
        <c:scaling>
          <c:orientation val="minMax"/>
          <c:max val="4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655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8625"/>
          <c:w val="0.65625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'10 ASSUNTOS + demandados 2019'!$A$7</c:f>
              <c:strCache>
                <c:ptCount val="1"/>
                <c:pt idx="0">
                  <c:v>Árvore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ASSUNTOS + demandados 2019'!$B$6:$C$6</c:f>
              <c:strCache/>
            </c:strRef>
          </c:cat>
          <c:val>
            <c:numRef>
              <c:f>'10 ASSUNTOS + demandados 2019'!$B$7:$C$7</c:f>
              <c:numCache/>
            </c:numRef>
          </c:val>
          <c:smooth val="0"/>
        </c:ser>
        <c:ser>
          <c:idx val="1"/>
          <c:order val="1"/>
          <c:tx>
            <c:strRef>
              <c:f>'10 ASSUNTOS + demandados 2019'!$A$8</c:f>
              <c:strCache>
                <c:ptCount val="1"/>
                <c:pt idx="0">
                  <c:v>Buraco e pavimentação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ASSUNTOS + demandados 2019'!$B$6:$C$6</c:f>
              <c:strCache/>
            </c:strRef>
          </c:cat>
          <c:val>
            <c:numRef>
              <c:f>'10 ASSUNTOS + demandados 2019'!$B$8:$C$8</c:f>
              <c:numCache/>
            </c:numRef>
          </c:val>
          <c:smooth val="0"/>
        </c:ser>
        <c:ser>
          <c:idx val="2"/>
          <c:order val="2"/>
          <c:tx>
            <c:strRef>
              <c:f>'10 ASSUNTOS + demandados 2019'!$A$9</c:f>
              <c:strCache>
                <c:ptCount val="1"/>
                <c:pt idx="0">
                  <c:v>Qualidade de atendimento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ASSUNTOS + demandados 2019'!$B$6:$C$6</c:f>
              <c:strCache/>
            </c:strRef>
          </c:cat>
          <c:val>
            <c:numRef>
              <c:f>'10 ASSUNTOS + demandados 2019'!$B$9:$C$9</c:f>
              <c:numCache/>
            </c:numRef>
          </c:val>
          <c:smooth val="0"/>
        </c:ser>
        <c:ser>
          <c:idx val="3"/>
          <c:order val="3"/>
          <c:tx>
            <c:strRef>
              <c:f>'10 ASSUNTOS + demandados 2019'!$A$10</c:f>
              <c:strCache>
                <c:ptCount val="1"/>
                <c:pt idx="0">
                  <c:v>Drenagem de água de chuva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ASSUNTOS + demandados 2019'!$B$6:$C$6</c:f>
              <c:strCache/>
            </c:strRef>
          </c:cat>
          <c:val>
            <c:numRef>
              <c:f>'10 ASSUNTOS + demandados 2019'!$B$10:$C$10</c:f>
              <c:numCache/>
            </c:numRef>
          </c:val>
          <c:smooth val="0"/>
        </c:ser>
        <c:ser>
          <c:idx val="4"/>
          <c:order val="4"/>
          <c:tx>
            <c:strRef>
              <c:f>'10 ASSUNTOS + demandados 2019'!$A$11</c:f>
              <c:strCache>
                <c:ptCount val="1"/>
                <c:pt idx="0">
                  <c:v>Bilhete único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ASSUNTOS + demandados 2019'!$B$6:$C$6</c:f>
              <c:strCache/>
            </c:strRef>
          </c:cat>
          <c:val>
            <c:numRef>
              <c:f>'10 ASSUNTOS + demandados 2019'!$B$11:$C$11</c:f>
              <c:numCache/>
            </c:numRef>
          </c:val>
          <c:smooth val="0"/>
        </c:ser>
        <c:ser>
          <c:idx val="5"/>
          <c:order val="5"/>
          <c:tx>
            <c:strRef>
              <c:f>'10 ASSUNTOS + demandados 2019'!$A$12</c:f>
              <c:strCache>
                <c:ptCount val="1"/>
                <c:pt idx="0">
                  <c:v>Poluição sonora - PSIU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ASSUNTOS + demandados 2019'!$B$6:$C$6</c:f>
              <c:strCache/>
            </c:strRef>
          </c:cat>
          <c:val>
            <c:numRef>
              <c:f>'10 ASSUNTOS + demandados 2019'!$B$12:$C$12</c:f>
              <c:numCache/>
            </c:numRef>
          </c:val>
          <c:smooth val="0"/>
        </c:ser>
        <c:ser>
          <c:idx val="6"/>
          <c:order val="6"/>
          <c:tx>
            <c:strRef>
              <c:f>'10 ASSUNTOS + demandados 2019'!$A$13</c:f>
              <c:strCache>
                <c:ptCount val="1"/>
                <c:pt idx="0">
                  <c:v>IPTU - Imposto Predial e Territorial Urbano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ASSUNTOS + demandados 2019'!$B$6:$C$6</c:f>
              <c:strCache/>
            </c:strRef>
          </c:cat>
          <c:val>
            <c:numRef>
              <c:f>'10 ASSUNTOS + demandados 2019'!$B$13:$C$13</c:f>
              <c:numCache/>
            </c:numRef>
          </c:val>
          <c:smooth val="0"/>
        </c:ser>
        <c:ser>
          <c:idx val="7"/>
          <c:order val="7"/>
          <c:tx>
            <c:strRef>
              <c:f>'10 ASSUNTOS + demandados 2019'!$A$14</c:f>
              <c:strCache>
                <c:ptCount val="1"/>
                <c:pt idx="0">
                  <c:v>Veículos abandonados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ASSUNTOS + demandados 2019'!$B$6:$C$6</c:f>
              <c:strCache/>
            </c:strRef>
          </c:cat>
          <c:val>
            <c:numRef>
              <c:f>'10 ASSUNTOS + demandados 2019'!$B$14:$C$14</c:f>
              <c:numCache/>
            </c:numRef>
          </c:val>
          <c:smooth val="0"/>
        </c:ser>
        <c:ser>
          <c:idx val="8"/>
          <c:order val="8"/>
          <c:tx>
            <c:strRef>
              <c:f>'10 ASSUNTOS + demandados 2019'!$A$15</c:f>
              <c:strCache>
                <c:ptCount val="1"/>
                <c:pt idx="0">
                  <c:v>Ponto viciado, entulho e caçamba de entulho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ASSUNTOS + demandados 2019'!$B$6:$C$6</c:f>
              <c:strCache/>
            </c:strRef>
          </c:cat>
          <c:val>
            <c:numRef>
              <c:f>'10 ASSUNTOS + demandados 2019'!$B$15:$C$15</c:f>
              <c:numCache/>
            </c:numRef>
          </c:val>
          <c:smooth val="0"/>
        </c:ser>
        <c:ser>
          <c:idx val="9"/>
          <c:order val="9"/>
          <c:tx>
            <c:strRef>
              <c:f>'10 ASSUNTOS + demandados 2019'!$A$16</c:f>
              <c:strCache>
                <c:ptCount val="1"/>
                <c:pt idx="0">
                  <c:v>Capinação e roçada de áreas verdes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 ASSUNTOS + demandados 2019'!$B$6:$C$6</c:f>
              <c:strCache/>
            </c:strRef>
          </c:cat>
          <c:val>
            <c:numRef>
              <c:f>'10 ASSUNTOS + demandados 2019'!$B$16:$C$16</c:f>
              <c:numCache/>
            </c:numRef>
          </c:val>
          <c:smooth val="0"/>
        </c:ser>
        <c:marker val="1"/>
        <c:axId val="17047042"/>
        <c:axId val="19205651"/>
      </c:lineChart>
      <c:dateAx>
        <c:axId val="170470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0565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92056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470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75"/>
          <c:y val="0.14075"/>
          <c:w val="0.3415"/>
          <c:h val="0.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Média - 10 assuntos mais demandados em JAN/19 e FEV/19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25"/>
          <c:w val="0.98175"/>
          <c:h val="0.75425"/>
        </c:manualLayout>
      </c:layout>
      <c:barChart>
        <c:barDir val="bar"/>
        <c:grouping val="clustered"/>
        <c:varyColors val="1"/>
        <c:ser>
          <c:idx val="2"/>
          <c:order val="0"/>
          <c:tx>
            <c:strRef>
              <c:f>'ASSUNTOS 10+ últimos 2 meses'!$D$6</c:f>
              <c:strCache>
                <c:ptCount val="1"/>
                <c:pt idx="0">
                  <c:v>Média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A99BBD"/>
              </a:solidFill>
              <a:ln w="3175">
                <a:noFill/>
              </a:ln>
            </c:spPr>
          </c:dPt>
          <c:cat>
            <c:strRef>
              <c:f>'ASSUNTOS 10+ últimos 2 meses'!$A$7:$A$16</c:f>
              <c:strCache/>
            </c:strRef>
          </c:cat>
          <c:val>
            <c:numRef>
              <c:f>'ASSUNTOS 10+ últimos 2 meses'!$D$7:$D$16</c:f>
              <c:numCache/>
            </c:numRef>
          </c:val>
        </c:ser>
        <c:axId val="38633132"/>
        <c:axId val="12153869"/>
      </c:barChart>
      <c:catAx>
        <c:axId val="38633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53869"/>
        <c:crosses val="autoZero"/>
        <c:auto val="1"/>
        <c:lblOffset val="100"/>
        <c:tickLblSkip val="1"/>
        <c:noMultiLvlLbl val="0"/>
      </c:catAx>
      <c:valAx>
        <c:axId val="12153869"/>
        <c:scaling>
          <c:orientation val="minMax"/>
          <c:max val="25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33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17975"/>
          <c:w val="0.65375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'ASSUNTOS 10+ últimos 2 meses'!$A$7</c:f>
              <c:strCache>
                <c:ptCount val="1"/>
                <c:pt idx="0">
                  <c:v>Árvore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'ASSUNTOS 10+ últimos 2 meses'!$B$6:$C$6</c:f>
              <c:strCache/>
            </c:strRef>
          </c:cat>
          <c:val>
            <c:numRef>
              <c:f>'ASSUNTOS 10+ últimos 2 meses'!$B$7:$C$7</c:f>
              <c:numCache/>
            </c:numRef>
          </c:val>
        </c:ser>
        <c:ser>
          <c:idx val="1"/>
          <c:order val="1"/>
          <c:tx>
            <c:strRef>
              <c:f>'ASSUNTOS 10+ últimos 2 meses'!$A$8</c:f>
              <c:strCache>
                <c:ptCount val="1"/>
                <c:pt idx="0">
                  <c:v>Buraco e pavimentação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'ASSUNTOS 10+ últimos 2 meses'!$B$6:$C$6</c:f>
              <c:strCache/>
            </c:strRef>
          </c:cat>
          <c:val>
            <c:numRef>
              <c:f>'ASSUNTOS 10+ últimos 2 meses'!$B$8:$C$8</c:f>
              <c:numCache/>
            </c:numRef>
          </c:val>
        </c:ser>
        <c:ser>
          <c:idx val="2"/>
          <c:order val="2"/>
          <c:tx>
            <c:strRef>
              <c:f>'ASSUNTOS 10+ últimos 2 meses'!$A$9</c:f>
              <c:strCache>
                <c:ptCount val="1"/>
                <c:pt idx="0">
                  <c:v>Qualidade de atendimento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'ASSUNTOS 10+ últimos 2 meses'!$B$6:$C$6</c:f>
              <c:strCache/>
            </c:strRef>
          </c:cat>
          <c:val>
            <c:numRef>
              <c:f>'ASSUNTOS 10+ últimos 2 meses'!$B$9:$C$9</c:f>
              <c:numCache/>
            </c:numRef>
          </c:val>
        </c:ser>
        <c:ser>
          <c:idx val="3"/>
          <c:order val="3"/>
          <c:tx>
            <c:strRef>
              <c:f>'ASSUNTOS 10+ últimos 2 meses'!$A$10</c:f>
              <c:strCache>
                <c:ptCount val="1"/>
                <c:pt idx="0">
                  <c:v>Drenagem de água de chuva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'ASSUNTOS 10+ últimos 2 meses'!$B$6:$C$6</c:f>
              <c:strCache/>
            </c:strRef>
          </c:cat>
          <c:val>
            <c:numRef>
              <c:f>'ASSUNTOS 10+ últimos 2 meses'!$B$10:$C$10</c:f>
              <c:numCache/>
            </c:numRef>
          </c:val>
        </c:ser>
        <c:ser>
          <c:idx val="4"/>
          <c:order val="4"/>
          <c:tx>
            <c:strRef>
              <c:f>'ASSUNTOS 10+ últimos 2 meses'!$A$11</c:f>
              <c:strCache>
                <c:ptCount val="1"/>
                <c:pt idx="0">
                  <c:v>Bilhete único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'ASSUNTOS 10+ últimos 2 meses'!$B$6:$C$6</c:f>
              <c:strCache/>
            </c:strRef>
          </c:cat>
          <c:val>
            <c:numRef>
              <c:f>'ASSUNTOS 10+ últimos 2 meses'!$B$11:$C$11</c:f>
              <c:numCache/>
            </c:numRef>
          </c:val>
        </c:ser>
        <c:ser>
          <c:idx val="5"/>
          <c:order val="5"/>
          <c:tx>
            <c:strRef>
              <c:f>'ASSUNTOS 10+ últimos 2 meses'!$A$12</c:f>
              <c:strCache>
                <c:ptCount val="1"/>
                <c:pt idx="0">
                  <c:v>Poluição sonora - PSIU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'ASSUNTOS 10+ últimos 2 meses'!$B$6:$C$6</c:f>
              <c:strCache/>
            </c:strRef>
          </c:cat>
          <c:val>
            <c:numRef>
              <c:f>'ASSUNTOS 10+ últimos 2 meses'!$B$12:$C$12</c:f>
              <c:numCache/>
            </c:numRef>
          </c:val>
        </c:ser>
        <c:ser>
          <c:idx val="6"/>
          <c:order val="6"/>
          <c:tx>
            <c:strRef>
              <c:f>'ASSUNTOS 10+ últimos 2 meses'!$A$13</c:f>
              <c:strCache>
                <c:ptCount val="1"/>
                <c:pt idx="0">
                  <c:v>IPTU - Imposto Predial e Territorial Urbano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'ASSUNTOS 10+ últimos 2 meses'!$B$6:$C$6</c:f>
              <c:strCache/>
            </c:strRef>
          </c:cat>
          <c:val>
            <c:numRef>
              <c:f>'ASSUNTOS 10+ últimos 2 meses'!$B$13:$C$13</c:f>
              <c:numCache/>
            </c:numRef>
          </c:val>
        </c:ser>
        <c:ser>
          <c:idx val="7"/>
          <c:order val="7"/>
          <c:tx>
            <c:strRef>
              <c:f>'ASSUNTOS 10+ últimos 2 meses'!$A$14</c:f>
              <c:strCache>
                <c:ptCount val="1"/>
                <c:pt idx="0">
                  <c:v>Veículos abandonados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'ASSUNTOS 10+ últimos 2 meses'!$B$6:$C$6</c:f>
              <c:strCache/>
            </c:strRef>
          </c:cat>
          <c:val>
            <c:numRef>
              <c:f>'ASSUNTOS 10+ últimos 2 meses'!$B$14:$C$14</c:f>
              <c:numCache/>
            </c:numRef>
          </c:val>
        </c:ser>
        <c:ser>
          <c:idx val="8"/>
          <c:order val="8"/>
          <c:tx>
            <c:strRef>
              <c:f>'ASSUNTOS 10+ últimos 2 meses'!$A$15</c:f>
              <c:strCache>
                <c:ptCount val="1"/>
                <c:pt idx="0">
                  <c:v>Ponto viciado, entulho e caçamba de entulho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'ASSUNTOS 10+ últimos 2 meses'!$B$6:$C$6</c:f>
              <c:strCache/>
            </c:strRef>
          </c:cat>
          <c:val>
            <c:numRef>
              <c:f>'ASSUNTOS 10+ últimos 2 meses'!$B$15:$C$15</c:f>
              <c:numCache/>
            </c:numRef>
          </c:val>
        </c:ser>
        <c:ser>
          <c:idx val="9"/>
          <c:order val="9"/>
          <c:tx>
            <c:strRef>
              <c:f>'ASSUNTOS 10+ últimos 2 meses'!$A$16</c:f>
              <c:strCache>
                <c:ptCount val="1"/>
                <c:pt idx="0">
                  <c:v>Capinação e roçada de áreas verdes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'ASSUNTOS 10+ últimos 2 meses'!$B$6:$C$6</c:f>
              <c:strCache/>
            </c:strRef>
          </c:cat>
          <c:val>
            <c:numRef>
              <c:f>'ASSUNTOS 10+ últimos 2 meses'!$B$16:$C$16</c:f>
              <c:numCache/>
            </c:numRef>
          </c:val>
        </c:ser>
        <c:axId val="42275958"/>
        <c:axId val="44939303"/>
      </c:barChart>
      <c:dateAx>
        <c:axId val="42275958"/>
        <c:scaling>
          <c:orientation val="minMax"/>
        </c:scaling>
        <c:axPos val="l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3930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49393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759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475"/>
          <c:y val="0.203"/>
          <c:w val="0.2855"/>
          <c:h val="0.7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0.25025</cdr:x>
      <cdr:y>0.013</cdr:y>
    </cdr:from>
    <cdr:to>
      <cdr:x>0.85925</cdr:x>
      <cdr:y>0.13325</cdr:y>
    </cdr:to>
    <cdr:sp>
      <cdr:nvSpPr>
        <cdr:cNvPr id="1" name="CaixaDeTexto 2"/>
        <cdr:cNvSpPr txBox="1">
          <a:spLocks noChangeArrowheads="1"/>
        </cdr:cNvSpPr>
      </cdr:nvSpPr>
      <cdr:spPr>
        <a:xfrm>
          <a:off x="1809750" y="57150"/>
          <a:ext cx="44100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Canais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entrada - FEV 2019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0.021</cdr:y>
    </cdr:from>
    <cdr:to>
      <cdr:x>0.99975</cdr:x>
      <cdr:y>0.1635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-28574" y="104775"/>
          <a:ext cx="656272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assuntos mais demandados do mês de FEVEREIRO em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comparação com o total de entrada do mês FEV/19 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0.15125</cdr:x>
      <cdr:y>0.024</cdr:y>
    </cdr:from>
    <cdr:to>
      <cdr:x>0.93125</cdr:x>
      <cdr:y>0.10425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990600" y="133350"/>
          <a:ext cx="51244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assuntos mais demandadas do mês de FEVEREIRO/2019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95250</xdr:rowOff>
    </xdr:from>
    <xdr:to>
      <xdr:col>9</xdr:col>
      <xdr:colOff>2924175</xdr:colOff>
      <xdr:row>20</xdr:row>
      <xdr:rowOff>180975</xdr:rowOff>
    </xdr:to>
    <xdr:graphicFrame>
      <xdr:nvGraphicFramePr>
        <xdr:cNvPr id="1" name="Gráfico 7"/>
        <xdr:cNvGraphicFramePr/>
      </xdr:nvGraphicFramePr>
      <xdr:xfrm>
        <a:off x="6057900" y="95250"/>
        <a:ext cx="653415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</xdr:colOff>
      <xdr:row>20</xdr:row>
      <xdr:rowOff>285750</xdr:rowOff>
    </xdr:from>
    <xdr:to>
      <xdr:col>9</xdr:col>
      <xdr:colOff>2952750</xdr:colOff>
      <xdr:row>48</xdr:row>
      <xdr:rowOff>0</xdr:rowOff>
    </xdr:to>
    <xdr:graphicFrame>
      <xdr:nvGraphicFramePr>
        <xdr:cNvPr id="2" name="Gráfico 2"/>
        <xdr:cNvGraphicFramePr/>
      </xdr:nvGraphicFramePr>
      <xdr:xfrm>
        <a:off x="6048375" y="5276850"/>
        <a:ext cx="6572250" cy="581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-0.0005</cdr:y>
    </cdr:from>
    <cdr:to>
      <cdr:x>0.91575</cdr:x>
      <cdr:y>0.0755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676275" y="0"/>
          <a:ext cx="60007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Comportamento mensal dos 10 órgãos mais demandados da Média/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</a:t>
          </a:r>
        </a:p>
      </cdr:txBody>
    </cdr:sp>
  </cdr:relSizeAnchor>
  <cdr:relSizeAnchor xmlns:cdr="http://schemas.openxmlformats.org/drawingml/2006/chartDrawing">
    <cdr:from>
      <cdr:x>-0.00025</cdr:x>
      <cdr:y>0.9425</cdr:y>
    </cdr:from>
    <cdr:to>
      <cdr:x>0.96625</cdr:x>
      <cdr:y>1</cdr:y>
    </cdr:to>
    <cdr:sp>
      <cdr:nvSpPr>
        <cdr:cNvPr id="2" name="CaixaDeTexto 1"/>
        <cdr:cNvSpPr txBox="1">
          <a:spLocks noChangeArrowheads="1"/>
        </cdr:cNvSpPr>
      </cdr:nvSpPr>
      <cdr:spPr>
        <a:xfrm>
          <a:off x="0" y="5095875"/>
          <a:ext cx="7048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¹ No mês mai/18 as Subprefeituras, AMLURB, ILUME e SPUA foram desvinculadas da contagem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SMSUB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² No mês de mai/18 CET e SPTRANS foram desvinculadas da contagem de SMT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0.9205</cdr:y>
    </cdr:from>
    <cdr:to>
      <cdr:x>1</cdr:x>
      <cdr:y>1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-47624" y="4762500"/>
          <a:ext cx="74866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¹ No mês mai/18 as Subprefeituras, AMLURB, ILUME e SPUA foram desvinculadas da contagem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SMSUB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² No mês de mai/18 CET e SPTRANS foram desvinculadas da contagem de SMT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0.0075</cdr:y>
    </cdr:from>
    <cdr:to>
      <cdr:x>1</cdr:x>
      <cdr:y>0.127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-47624" y="28575"/>
          <a:ext cx="80200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Linha do tempo - 10 unidades + demandados - JAN/2019 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FEV/19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0</xdr:rowOff>
    </xdr:from>
    <xdr:to>
      <xdr:col>12</xdr:col>
      <xdr:colOff>161925</xdr:colOff>
      <xdr:row>21</xdr:row>
      <xdr:rowOff>104775</xdr:rowOff>
    </xdr:to>
    <xdr:graphicFrame>
      <xdr:nvGraphicFramePr>
        <xdr:cNvPr id="1" name="Gráfico 3"/>
        <xdr:cNvGraphicFramePr/>
      </xdr:nvGraphicFramePr>
      <xdr:xfrm>
        <a:off x="6134100" y="0"/>
        <a:ext cx="72961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22</xdr:row>
      <xdr:rowOff>95250</xdr:rowOff>
    </xdr:from>
    <xdr:to>
      <xdr:col>12</xdr:col>
      <xdr:colOff>200025</xdr:colOff>
      <xdr:row>44</xdr:row>
      <xdr:rowOff>171450</xdr:rowOff>
    </xdr:to>
    <xdr:graphicFrame>
      <xdr:nvGraphicFramePr>
        <xdr:cNvPr id="2" name="Gráfico 5"/>
        <xdr:cNvGraphicFramePr/>
      </xdr:nvGraphicFramePr>
      <xdr:xfrm>
        <a:off x="6076950" y="5581650"/>
        <a:ext cx="739140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361950</xdr:colOff>
      <xdr:row>0</xdr:row>
      <xdr:rowOff>66675</xdr:rowOff>
    </xdr:from>
    <xdr:to>
      <xdr:col>20</xdr:col>
      <xdr:colOff>438150</xdr:colOff>
      <xdr:row>20</xdr:row>
      <xdr:rowOff>476250</xdr:rowOff>
    </xdr:to>
    <xdr:graphicFrame>
      <xdr:nvGraphicFramePr>
        <xdr:cNvPr id="3" name="Gráfico 1"/>
        <xdr:cNvGraphicFramePr/>
      </xdr:nvGraphicFramePr>
      <xdr:xfrm>
        <a:off x="13630275" y="66675"/>
        <a:ext cx="791527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</cdr:x>
      <cdr:y>0.01525</cdr:y>
    </cdr:from>
    <cdr:to>
      <cdr:x>0.89275</cdr:x>
      <cdr:y>0.13575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371475" y="66675"/>
          <a:ext cx="58483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unidades mais demandadas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nos 2 últimos meses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</xdr:row>
      <xdr:rowOff>9525</xdr:rowOff>
    </xdr:from>
    <xdr:to>
      <xdr:col>16</xdr:col>
      <xdr:colOff>571500</xdr:colOff>
      <xdr:row>20</xdr:row>
      <xdr:rowOff>295275</xdr:rowOff>
    </xdr:to>
    <xdr:graphicFrame>
      <xdr:nvGraphicFramePr>
        <xdr:cNvPr id="1" name="Gráfico 2"/>
        <xdr:cNvGraphicFramePr/>
      </xdr:nvGraphicFramePr>
      <xdr:xfrm>
        <a:off x="7153275" y="200025"/>
        <a:ext cx="60293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20</xdr:row>
      <xdr:rowOff>638175</xdr:rowOff>
    </xdr:from>
    <xdr:to>
      <xdr:col>18</xdr:col>
      <xdr:colOff>295275</xdr:colOff>
      <xdr:row>37</xdr:row>
      <xdr:rowOff>28575</xdr:rowOff>
    </xdr:to>
    <xdr:graphicFrame>
      <xdr:nvGraphicFramePr>
        <xdr:cNvPr id="2" name="Gráfico 3"/>
        <xdr:cNvGraphicFramePr/>
      </xdr:nvGraphicFramePr>
      <xdr:xfrm>
        <a:off x="7153275" y="4924425"/>
        <a:ext cx="697230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0.01425</cdr:y>
    </cdr:from>
    <cdr:to>
      <cdr:x>0.99375</cdr:x>
      <cdr:y>0.11425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-9524" y="66675"/>
          <a:ext cx="74199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 unidades mais demandadas do mês de FEVEREIRO/19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comparação com o total de entrada do mês 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0.30375</cdr:x>
      <cdr:y>0.00025</cdr:y>
    </cdr:from>
    <cdr:to>
      <cdr:x>0.70575</cdr:x>
      <cdr:y>0.07425</cdr:y>
    </cdr:to>
    <cdr:sp fLocksText="0">
      <cdr:nvSpPr>
        <cdr:cNvPr id="1" name="CaixaDeTexto 1"/>
        <cdr:cNvSpPr txBox="1">
          <a:spLocks noChangeArrowheads="1"/>
        </cdr:cNvSpPr>
      </cdr:nvSpPr>
      <cdr:spPr>
        <a:xfrm>
          <a:off x="1485900" y="0"/>
          <a:ext cx="19716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0.28225</cdr:x>
      <cdr:y>0.013</cdr:y>
    </cdr:from>
    <cdr:to>
      <cdr:x>0.8265</cdr:x>
      <cdr:y>0.07425</cdr:y>
    </cdr:to>
    <cdr:sp>
      <cdr:nvSpPr>
        <cdr:cNvPr id="2" name="CaixaDeTexto 2"/>
        <cdr:cNvSpPr txBox="1">
          <a:spLocks noChangeArrowheads="1"/>
        </cdr:cNvSpPr>
      </cdr:nvSpPr>
      <cdr:spPr>
        <a:xfrm>
          <a:off x="1381125" y="47625"/>
          <a:ext cx="2676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Canais de entrada % - FEV/2019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21</xdr:row>
      <xdr:rowOff>133350</xdr:rowOff>
    </xdr:from>
    <xdr:to>
      <xdr:col>14</xdr:col>
      <xdr:colOff>476250</xdr:colOff>
      <xdr:row>42</xdr:row>
      <xdr:rowOff>142875</xdr:rowOff>
    </xdr:to>
    <xdr:graphicFrame>
      <xdr:nvGraphicFramePr>
        <xdr:cNvPr id="1" name="Gráfico 1"/>
        <xdr:cNvGraphicFramePr/>
      </xdr:nvGraphicFramePr>
      <xdr:xfrm>
        <a:off x="5543550" y="5324475"/>
        <a:ext cx="6638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0</xdr:row>
      <xdr:rowOff>76200</xdr:rowOff>
    </xdr:from>
    <xdr:to>
      <xdr:col>16</xdr:col>
      <xdr:colOff>66675</xdr:colOff>
      <xdr:row>21</xdr:row>
      <xdr:rowOff>38100</xdr:rowOff>
    </xdr:to>
    <xdr:graphicFrame>
      <xdr:nvGraphicFramePr>
        <xdr:cNvPr id="2" name="Gráfico 3"/>
        <xdr:cNvGraphicFramePr/>
      </xdr:nvGraphicFramePr>
      <xdr:xfrm>
        <a:off x="5534025" y="76200"/>
        <a:ext cx="7458075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76200</xdr:colOff>
      <xdr:row>22</xdr:row>
      <xdr:rowOff>104775</xdr:rowOff>
    </xdr:from>
    <xdr:ext cx="4991100" cy="304800"/>
    <xdr:sp>
      <xdr:nvSpPr>
        <xdr:cNvPr id="3" name="CaixaDeTexto 4"/>
        <xdr:cNvSpPr txBox="1">
          <a:spLocks noChangeArrowheads="1"/>
        </xdr:cNvSpPr>
      </xdr:nvSpPr>
      <xdr:spPr>
        <a:xfrm>
          <a:off x="6296025" y="5476875"/>
          <a:ext cx="4991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unidades mais demandadas do mês de FEVEREIRO/2019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27</xdr:row>
      <xdr:rowOff>104775</xdr:rowOff>
    </xdr:from>
    <xdr:to>
      <xdr:col>16</xdr:col>
      <xdr:colOff>95250</xdr:colOff>
      <xdr:row>47</xdr:row>
      <xdr:rowOff>123825</xdr:rowOff>
    </xdr:to>
    <xdr:graphicFrame>
      <xdr:nvGraphicFramePr>
        <xdr:cNvPr id="1" name="Gráfico 1"/>
        <xdr:cNvGraphicFramePr/>
      </xdr:nvGraphicFramePr>
      <xdr:xfrm>
        <a:off x="4591050" y="5267325"/>
        <a:ext cx="59436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1</xdr:row>
      <xdr:rowOff>28575</xdr:rowOff>
    </xdr:from>
    <xdr:to>
      <xdr:col>16</xdr:col>
      <xdr:colOff>66675</xdr:colOff>
      <xdr:row>26</xdr:row>
      <xdr:rowOff>76200</xdr:rowOff>
    </xdr:to>
    <xdr:graphicFrame>
      <xdr:nvGraphicFramePr>
        <xdr:cNvPr id="2" name="Gráfico 4"/>
        <xdr:cNvGraphicFramePr/>
      </xdr:nvGraphicFramePr>
      <xdr:xfrm>
        <a:off x="4419600" y="219075"/>
        <a:ext cx="6086475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0.01925</cdr:y>
    </cdr:from>
    <cdr:to>
      <cdr:x>0.97175</cdr:x>
      <cdr:y>0.09375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61925" y="95250"/>
          <a:ext cx="6076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das Subprefeituras mais demandadas - FEVEREIRO/2019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3</xdr:row>
      <xdr:rowOff>28575</xdr:rowOff>
    </xdr:from>
    <xdr:to>
      <xdr:col>8</xdr:col>
      <xdr:colOff>3086100</xdr:colOff>
      <xdr:row>29</xdr:row>
      <xdr:rowOff>85725</xdr:rowOff>
    </xdr:to>
    <xdr:graphicFrame>
      <xdr:nvGraphicFramePr>
        <xdr:cNvPr id="1" name="Gráfico 1"/>
        <xdr:cNvGraphicFramePr/>
      </xdr:nvGraphicFramePr>
      <xdr:xfrm>
        <a:off x="2724150" y="609600"/>
        <a:ext cx="64293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</cdr:x>
      <cdr:y>0.033</cdr:y>
    </cdr:from>
    <cdr:to>
      <cdr:x>0.85775</cdr:x>
      <cdr:y>0.1255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390650" y="123825"/>
          <a:ext cx="36290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Linha do tempo  - Total de denúncias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</xdr:row>
      <xdr:rowOff>9525</xdr:rowOff>
    </xdr:from>
    <xdr:to>
      <xdr:col>10</xdr:col>
      <xdr:colOff>19050</xdr:colOff>
      <xdr:row>21</xdr:row>
      <xdr:rowOff>28575</xdr:rowOff>
    </xdr:to>
    <xdr:graphicFrame>
      <xdr:nvGraphicFramePr>
        <xdr:cNvPr id="1" name="Gráfico 10"/>
        <xdr:cNvGraphicFramePr/>
      </xdr:nvGraphicFramePr>
      <xdr:xfrm>
        <a:off x="6410325" y="200025"/>
        <a:ext cx="5848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552450</xdr:colOff>
      <xdr:row>0</xdr:row>
      <xdr:rowOff>133350</xdr:rowOff>
    </xdr:from>
    <xdr:to>
      <xdr:col>17</xdr:col>
      <xdr:colOff>276225</xdr:colOff>
      <xdr:row>21</xdr:row>
      <xdr:rowOff>76200</xdr:rowOff>
    </xdr:to>
    <xdr:graphicFrame>
      <xdr:nvGraphicFramePr>
        <xdr:cNvPr id="2" name="Gráfico 11"/>
        <xdr:cNvGraphicFramePr/>
      </xdr:nvGraphicFramePr>
      <xdr:xfrm>
        <a:off x="12792075" y="133350"/>
        <a:ext cx="515302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133350</xdr:colOff>
      <xdr:row>22</xdr:row>
      <xdr:rowOff>38100</xdr:rowOff>
    </xdr:from>
    <xdr:to>
      <xdr:col>10</xdr:col>
      <xdr:colOff>1181100</xdr:colOff>
      <xdr:row>36</xdr:row>
      <xdr:rowOff>47625</xdr:rowOff>
    </xdr:to>
    <xdr:graphicFrame>
      <xdr:nvGraphicFramePr>
        <xdr:cNvPr id="3" name="Gráfico 14"/>
        <xdr:cNvGraphicFramePr/>
      </xdr:nvGraphicFramePr>
      <xdr:xfrm>
        <a:off x="8848725" y="43624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295275</xdr:colOff>
      <xdr:row>22</xdr:row>
      <xdr:rowOff>66675</xdr:rowOff>
    </xdr:from>
    <xdr:to>
      <xdr:col>18</xdr:col>
      <xdr:colOff>19050</xdr:colOff>
      <xdr:row>36</xdr:row>
      <xdr:rowOff>76200</xdr:rowOff>
    </xdr:to>
    <xdr:graphicFrame>
      <xdr:nvGraphicFramePr>
        <xdr:cNvPr id="4" name="Gráfico 15"/>
        <xdr:cNvGraphicFramePr/>
      </xdr:nvGraphicFramePr>
      <xdr:xfrm>
        <a:off x="13725525" y="43910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0.07875</cdr:x>
      <cdr:y>0.0205</cdr:y>
    </cdr:from>
    <cdr:to>
      <cdr:x>0.84675</cdr:x>
      <cdr:y>0.10625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419100" y="85725"/>
          <a:ext cx="41052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Linha do tempo 10 órgãos mais demandados - Média 2019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0.1615</cdr:x>
      <cdr:y>0.0245</cdr:y>
    </cdr:from>
    <cdr:to>
      <cdr:x>0.84625</cdr:x>
      <cdr:y>0.15725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762000" y="76200"/>
          <a:ext cx="32385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Linha do tempo protocolos pedidos e-SIC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0.2955</cdr:x>
      <cdr:y>0.034</cdr:y>
    </cdr:from>
    <cdr:to>
      <cdr:x>0.726</cdr:x>
      <cdr:y>0.126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695450" y="114300"/>
          <a:ext cx="2476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Instâncias recursais 2019 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142875</xdr:rowOff>
    </xdr:from>
    <xdr:to>
      <xdr:col>13</xdr:col>
      <xdr:colOff>428625</xdr:colOff>
      <xdr:row>21</xdr:row>
      <xdr:rowOff>152400</xdr:rowOff>
    </xdr:to>
    <xdr:graphicFrame>
      <xdr:nvGraphicFramePr>
        <xdr:cNvPr id="1" name="Gráfico 5"/>
        <xdr:cNvGraphicFramePr/>
      </xdr:nvGraphicFramePr>
      <xdr:xfrm>
        <a:off x="7496175" y="142875"/>
        <a:ext cx="5305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23</xdr:row>
      <xdr:rowOff>47625</xdr:rowOff>
    </xdr:from>
    <xdr:to>
      <xdr:col>13</xdr:col>
      <xdr:colOff>485775</xdr:colOff>
      <xdr:row>46</xdr:row>
      <xdr:rowOff>142875</xdr:rowOff>
    </xdr:to>
    <xdr:graphicFrame>
      <xdr:nvGraphicFramePr>
        <xdr:cNvPr id="2" name="Gráfico 6"/>
        <xdr:cNvGraphicFramePr/>
      </xdr:nvGraphicFramePr>
      <xdr:xfrm>
        <a:off x="7515225" y="4543425"/>
        <a:ext cx="5343525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171450</xdr:colOff>
      <xdr:row>0</xdr:row>
      <xdr:rowOff>66675</xdr:rowOff>
    </xdr:from>
    <xdr:to>
      <xdr:col>25</xdr:col>
      <xdr:colOff>600075</xdr:colOff>
      <xdr:row>16</xdr:row>
      <xdr:rowOff>123825</xdr:rowOff>
    </xdr:to>
    <xdr:graphicFrame>
      <xdr:nvGraphicFramePr>
        <xdr:cNvPr id="3" name="Gráfico 7"/>
        <xdr:cNvGraphicFramePr/>
      </xdr:nvGraphicFramePr>
      <xdr:xfrm>
        <a:off x="16668750" y="66675"/>
        <a:ext cx="472440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228600</xdr:colOff>
      <xdr:row>18</xdr:row>
      <xdr:rowOff>38100</xdr:rowOff>
    </xdr:from>
    <xdr:to>
      <xdr:col>27</xdr:col>
      <xdr:colOff>476250</xdr:colOff>
      <xdr:row>35</xdr:row>
      <xdr:rowOff>152400</xdr:rowOff>
    </xdr:to>
    <xdr:graphicFrame>
      <xdr:nvGraphicFramePr>
        <xdr:cNvPr id="4" name="Gráfico 8"/>
        <xdr:cNvGraphicFramePr/>
      </xdr:nvGraphicFramePr>
      <xdr:xfrm>
        <a:off x="16725900" y="3533775"/>
        <a:ext cx="5762625" cy="3514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0.17275</cdr:x>
      <cdr:y>0.00875</cdr:y>
    </cdr:from>
    <cdr:to>
      <cdr:x>0.83875</cdr:x>
      <cdr:y>0.147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019175" y="28575"/>
          <a:ext cx="39624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Linha do tempo - canais de entrada - 2019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76200</xdr:rowOff>
    </xdr:from>
    <xdr:to>
      <xdr:col>6</xdr:col>
      <xdr:colOff>0</xdr:colOff>
      <xdr:row>34</xdr:row>
      <xdr:rowOff>19050</xdr:rowOff>
    </xdr:to>
    <xdr:graphicFrame>
      <xdr:nvGraphicFramePr>
        <xdr:cNvPr id="1" name="Gráfico 2"/>
        <xdr:cNvGraphicFramePr/>
      </xdr:nvGraphicFramePr>
      <xdr:xfrm>
        <a:off x="38100" y="2076450"/>
        <a:ext cx="72485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23</xdr:row>
      <xdr:rowOff>161925</xdr:rowOff>
    </xdr:from>
    <xdr:to>
      <xdr:col>15</xdr:col>
      <xdr:colOff>28575</xdr:colOff>
      <xdr:row>44</xdr:row>
      <xdr:rowOff>19050</xdr:rowOff>
    </xdr:to>
    <xdr:graphicFrame>
      <xdr:nvGraphicFramePr>
        <xdr:cNvPr id="2" name="Gráfico 4"/>
        <xdr:cNvGraphicFramePr/>
      </xdr:nvGraphicFramePr>
      <xdr:xfrm>
        <a:off x="7886700" y="4638675"/>
        <a:ext cx="49149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47625</xdr:colOff>
      <xdr:row>0</xdr:row>
      <xdr:rowOff>180975</xdr:rowOff>
    </xdr:from>
    <xdr:to>
      <xdr:col>16</xdr:col>
      <xdr:colOff>504825</xdr:colOff>
      <xdr:row>21</xdr:row>
      <xdr:rowOff>142875</xdr:rowOff>
    </xdr:to>
    <xdr:graphicFrame>
      <xdr:nvGraphicFramePr>
        <xdr:cNvPr id="3" name="Gráfico 2"/>
        <xdr:cNvGraphicFramePr/>
      </xdr:nvGraphicFramePr>
      <xdr:xfrm>
        <a:off x="7943850" y="180975"/>
        <a:ext cx="5943600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0</xdr:rowOff>
    </xdr:from>
    <xdr:to>
      <xdr:col>16</xdr:col>
      <xdr:colOff>504825</xdr:colOff>
      <xdr:row>22</xdr:row>
      <xdr:rowOff>104775</xdr:rowOff>
    </xdr:to>
    <xdr:graphicFrame>
      <xdr:nvGraphicFramePr>
        <xdr:cNvPr id="1" name="Gráfico 4"/>
        <xdr:cNvGraphicFramePr/>
      </xdr:nvGraphicFramePr>
      <xdr:xfrm>
        <a:off x="6296025" y="0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23</xdr:row>
      <xdr:rowOff>114300</xdr:rowOff>
    </xdr:from>
    <xdr:to>
      <xdr:col>11</xdr:col>
      <xdr:colOff>390525</xdr:colOff>
      <xdr:row>45</xdr:row>
      <xdr:rowOff>66675</xdr:rowOff>
    </xdr:to>
    <xdr:graphicFrame>
      <xdr:nvGraphicFramePr>
        <xdr:cNvPr id="2" name="Gráfico 1"/>
        <xdr:cNvGraphicFramePr/>
      </xdr:nvGraphicFramePr>
      <xdr:xfrm>
        <a:off x="3448050" y="4533900"/>
        <a:ext cx="652462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0.0075</cdr:y>
    </cdr:from>
    <cdr:to>
      <cdr:x>1</cdr:x>
      <cdr:y>0.2105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-47624" y="28575"/>
          <a:ext cx="562927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Linha do tempo - 10 assuntos + demandados - JAN a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FEV/2019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0</xdr:row>
      <xdr:rowOff>38100</xdr:rowOff>
    </xdr:from>
    <xdr:to>
      <xdr:col>9</xdr:col>
      <xdr:colOff>561975</xdr:colOff>
      <xdr:row>21</xdr:row>
      <xdr:rowOff>76200</xdr:rowOff>
    </xdr:to>
    <xdr:graphicFrame>
      <xdr:nvGraphicFramePr>
        <xdr:cNvPr id="1" name="Gráfico 2"/>
        <xdr:cNvGraphicFramePr/>
      </xdr:nvGraphicFramePr>
      <xdr:xfrm>
        <a:off x="5762625" y="38100"/>
        <a:ext cx="68294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18</xdr:row>
      <xdr:rowOff>180975</xdr:rowOff>
    </xdr:from>
    <xdr:to>
      <xdr:col>5</xdr:col>
      <xdr:colOff>438150</xdr:colOff>
      <xdr:row>43</xdr:row>
      <xdr:rowOff>38100</xdr:rowOff>
    </xdr:to>
    <xdr:graphicFrame>
      <xdr:nvGraphicFramePr>
        <xdr:cNvPr id="2" name="Gráfico 1"/>
        <xdr:cNvGraphicFramePr/>
      </xdr:nvGraphicFramePr>
      <xdr:xfrm>
        <a:off x="38100" y="3648075"/>
        <a:ext cx="5524500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0.09875</cdr:x>
      <cdr:y>0.009</cdr:y>
    </cdr:from>
    <cdr:to>
      <cdr:x>0.86225</cdr:x>
      <cdr:y>0.10325</cdr:y>
    </cdr:to>
    <cdr:sp>
      <cdr:nvSpPr>
        <cdr:cNvPr id="1" name="CaixaDeTexto 2"/>
        <cdr:cNvSpPr txBox="1">
          <a:spLocks noChangeArrowheads="1"/>
        </cdr:cNvSpPr>
      </cdr:nvSpPr>
      <cdr:spPr>
        <a:xfrm>
          <a:off x="771525" y="38100"/>
          <a:ext cx="60007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assuntos mais demandados 2 últimos meses de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1</xdr:row>
      <xdr:rowOff>28575</xdr:rowOff>
    </xdr:from>
    <xdr:to>
      <xdr:col>14</xdr:col>
      <xdr:colOff>581025</xdr:colOff>
      <xdr:row>17</xdr:row>
      <xdr:rowOff>85725</xdr:rowOff>
    </xdr:to>
    <xdr:graphicFrame>
      <xdr:nvGraphicFramePr>
        <xdr:cNvPr id="1" name="Gráfico 2"/>
        <xdr:cNvGraphicFramePr/>
      </xdr:nvGraphicFramePr>
      <xdr:xfrm>
        <a:off x="8305800" y="219075"/>
        <a:ext cx="55530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18</xdr:row>
      <xdr:rowOff>161925</xdr:rowOff>
    </xdr:from>
    <xdr:to>
      <xdr:col>5</xdr:col>
      <xdr:colOff>104775</xdr:colOff>
      <xdr:row>42</xdr:row>
      <xdr:rowOff>38100</xdr:rowOff>
    </xdr:to>
    <xdr:graphicFrame>
      <xdr:nvGraphicFramePr>
        <xdr:cNvPr id="2" name="Gráfico 2"/>
        <xdr:cNvGraphicFramePr/>
      </xdr:nvGraphicFramePr>
      <xdr:xfrm>
        <a:off x="38100" y="3629025"/>
        <a:ext cx="7858125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21:U61"/>
  <sheetViews>
    <sheetView zoomScalePageLayoutView="0" workbookViewId="0" topLeftCell="A1">
      <selection activeCell="S10" sqref="S10"/>
    </sheetView>
  </sheetViews>
  <sheetFormatPr defaultColWidth="9.140625" defaultRowHeight="15"/>
  <sheetData>
    <row r="21" ht="15">
      <c r="K21" s="71"/>
    </row>
    <row r="45" spans="14:16" ht="15">
      <c r="N45" s="373"/>
      <c r="O45" s="373"/>
      <c r="P45" s="373"/>
    </row>
    <row r="46" spans="14:16" ht="15">
      <c r="N46" s="5"/>
      <c r="O46" s="5"/>
      <c r="P46" s="5"/>
    </row>
    <row r="47" spans="14:16" ht="15">
      <c r="N47" s="4"/>
      <c r="O47" s="86"/>
      <c r="P47" s="8"/>
    </row>
    <row r="48" spans="14:16" ht="15">
      <c r="N48" s="245"/>
      <c r="O48" s="86"/>
      <c r="P48" s="8"/>
    </row>
    <row r="49" spans="14:16" ht="15">
      <c r="N49" s="4"/>
      <c r="O49" s="86"/>
      <c r="P49" s="8"/>
    </row>
    <row r="50" spans="14:16" ht="15">
      <c r="N50" s="4"/>
      <c r="O50" s="86"/>
      <c r="P50" s="8"/>
    </row>
    <row r="51" spans="14:16" ht="15">
      <c r="N51" s="4"/>
      <c r="O51" s="86"/>
      <c r="P51" s="8"/>
    </row>
    <row r="52" spans="14:16" ht="15">
      <c r="N52" s="3"/>
      <c r="O52" s="3"/>
      <c r="P52" s="3"/>
    </row>
    <row r="53" spans="16:21" ht="15">
      <c r="P53" s="3"/>
      <c r="Q53" s="3"/>
      <c r="R53" s="3"/>
      <c r="S53" s="3"/>
      <c r="T53" s="3"/>
      <c r="U53" s="3"/>
    </row>
    <row r="54" spans="16:21" ht="15">
      <c r="P54" s="3"/>
      <c r="Q54" s="89"/>
      <c r="R54" s="89"/>
      <c r="S54" s="89"/>
      <c r="T54" s="3"/>
      <c r="U54" s="3"/>
    </row>
    <row r="55" spans="16:21" ht="15">
      <c r="P55" s="3"/>
      <c r="Q55" s="90"/>
      <c r="R55" s="87"/>
      <c r="S55" s="88"/>
      <c r="T55" s="3"/>
      <c r="U55" s="3"/>
    </row>
    <row r="56" spans="16:21" ht="15">
      <c r="P56" s="3"/>
      <c r="Q56" s="90"/>
      <c r="R56" s="87"/>
      <c r="S56" s="88"/>
      <c r="T56" s="3"/>
      <c r="U56" s="3"/>
    </row>
    <row r="57" spans="16:21" ht="15">
      <c r="P57" s="3"/>
      <c r="Q57" s="90"/>
      <c r="R57" s="87"/>
      <c r="S57" s="88"/>
      <c r="T57" s="3"/>
      <c r="U57" s="3"/>
    </row>
    <row r="58" spans="16:21" ht="15">
      <c r="P58" s="3"/>
      <c r="Q58" s="90"/>
      <c r="R58" s="87"/>
      <c r="S58" s="88"/>
      <c r="T58" s="3"/>
      <c r="U58" s="3"/>
    </row>
    <row r="59" spans="16:21" ht="15">
      <c r="P59" s="3"/>
      <c r="Q59" s="90"/>
      <c r="R59" s="87"/>
      <c r="S59" s="88"/>
      <c r="T59" s="3"/>
      <c r="U59" s="3"/>
    </row>
    <row r="60" spans="16:21" ht="15">
      <c r="P60" s="3"/>
      <c r="Q60" s="3"/>
      <c r="R60" s="3"/>
      <c r="S60" s="3"/>
      <c r="T60" s="3"/>
      <c r="U60" s="3"/>
    </row>
    <row r="61" spans="16:21" ht="15">
      <c r="P61" s="3"/>
      <c r="Q61" s="3"/>
      <c r="R61" s="3"/>
      <c r="S61" s="3"/>
      <c r="T61" s="3"/>
      <c r="U61" s="3"/>
    </row>
  </sheetData>
  <sheetProtection/>
  <mergeCells count="1">
    <mergeCell ref="N45:P45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  <oleObjects>
    <oleObject progId="Word.Document.12" shapeId="145707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EC04C0"/>
  </sheetPr>
  <dimension ref="A1:V45"/>
  <sheetViews>
    <sheetView zoomScalePageLayoutView="0" workbookViewId="0" topLeftCell="A1">
      <selection activeCell="C4" sqref="C4"/>
    </sheetView>
  </sheetViews>
  <sheetFormatPr defaultColWidth="5.57421875" defaultRowHeight="15"/>
  <cols>
    <col min="1" max="1" width="52.57421875" style="83" customWidth="1"/>
    <col min="2" max="2" width="8.421875" style="228" customWidth="1"/>
    <col min="3" max="3" width="9.140625" style="83" customWidth="1"/>
    <col min="4" max="4" width="11.28125" style="228" customWidth="1"/>
    <col min="5" max="5" width="9.140625" style="83" customWidth="1"/>
    <col min="6" max="6" width="53.57421875" style="83" bestFit="1" customWidth="1"/>
    <col min="7" max="19" width="9.140625" style="83" customWidth="1"/>
    <col min="20" max="20" width="53.57421875" style="83" bestFit="1" customWidth="1"/>
    <col min="21" max="21" width="13.7109375" style="228" bestFit="1" customWidth="1"/>
    <col min="22" max="22" width="6.57421875" style="83" bestFit="1" customWidth="1"/>
    <col min="23" max="232" width="9.140625" style="83" customWidth="1"/>
    <col min="233" max="233" width="58.28125" style="83" customWidth="1"/>
    <col min="234" max="234" width="3.7109375" style="83" bestFit="1" customWidth="1"/>
    <col min="235" max="235" width="5.57421875" style="83" bestFit="1" customWidth="1"/>
    <col min="236" max="16384" width="5.57421875" style="83" customWidth="1"/>
  </cols>
  <sheetData>
    <row r="1" ht="15">
      <c r="A1" s="220" t="s">
        <v>80</v>
      </c>
    </row>
    <row r="2" ht="15">
      <c r="A2" s="96" t="s">
        <v>81</v>
      </c>
    </row>
    <row r="3" ht="15">
      <c r="A3" s="96"/>
    </row>
    <row r="4" ht="15">
      <c r="A4" s="96" t="s">
        <v>305</v>
      </c>
    </row>
    <row r="5" spans="6:10" ht="15" thickBot="1">
      <c r="F5" s="227"/>
      <c r="G5" s="227"/>
      <c r="H5" s="227"/>
      <c r="I5" s="227"/>
      <c r="J5" s="227"/>
    </row>
    <row r="6" spans="1:22" ht="15.75" thickBot="1">
      <c r="A6" s="231" t="s">
        <v>157</v>
      </c>
      <c r="B6" s="194">
        <v>43497</v>
      </c>
      <c r="C6" s="194">
        <v>43466</v>
      </c>
      <c r="D6" s="255" t="s">
        <v>83</v>
      </c>
      <c r="F6" s="227"/>
      <c r="G6" s="227"/>
      <c r="H6" s="227"/>
      <c r="I6" s="227"/>
      <c r="J6" s="227"/>
      <c r="U6" s="83"/>
      <c r="V6" s="228"/>
    </row>
    <row r="7" spans="1:22" ht="14.25" customHeight="1">
      <c r="A7" s="232" t="s">
        <v>164</v>
      </c>
      <c r="B7" s="266">
        <v>309</v>
      </c>
      <c r="C7" s="272">
        <v>320</v>
      </c>
      <c r="D7" s="268">
        <f>AVERAGE(B7:C7)</f>
        <v>314.5</v>
      </c>
      <c r="F7" s="7"/>
      <c r="G7" s="7"/>
      <c r="H7" s="275"/>
      <c r="I7" s="275"/>
      <c r="J7" s="227"/>
      <c r="U7" s="83"/>
      <c r="V7" s="228"/>
    </row>
    <row r="8" spans="1:22" ht="15" customHeight="1">
      <c r="A8" s="221" t="s">
        <v>19</v>
      </c>
      <c r="B8" s="244">
        <v>243</v>
      </c>
      <c r="C8" s="273">
        <v>200</v>
      </c>
      <c r="D8" s="269">
        <f aca="true" t="shared" si="0" ref="D8:D16">AVERAGE(B8:C8)</f>
        <v>221.5</v>
      </c>
      <c r="F8" s="276"/>
      <c r="G8" s="276"/>
      <c r="H8" s="275"/>
      <c r="I8" s="275"/>
      <c r="J8" s="227"/>
      <c r="U8" s="83"/>
      <c r="V8" s="228"/>
    </row>
    <row r="9" spans="1:22" ht="14.25">
      <c r="A9" s="221" t="s">
        <v>168</v>
      </c>
      <c r="B9" s="244">
        <v>247</v>
      </c>
      <c r="C9" s="273">
        <v>172</v>
      </c>
      <c r="D9" s="269">
        <f t="shared" si="0"/>
        <v>209.5</v>
      </c>
      <c r="F9" s="7"/>
      <c r="G9" s="7"/>
      <c r="H9" s="275"/>
      <c r="I9" s="275"/>
      <c r="J9" s="227"/>
      <c r="U9" s="83"/>
      <c r="V9" s="228"/>
    </row>
    <row r="10" spans="1:22" ht="14.25">
      <c r="A10" s="221" t="s">
        <v>17</v>
      </c>
      <c r="B10" s="244">
        <v>196</v>
      </c>
      <c r="C10" s="273">
        <v>53</v>
      </c>
      <c r="D10" s="269">
        <f t="shared" si="0"/>
        <v>124.5</v>
      </c>
      <c r="F10" s="276"/>
      <c r="G10" s="276"/>
      <c r="H10" s="275"/>
      <c r="I10" s="275"/>
      <c r="J10" s="227"/>
      <c r="U10" s="83"/>
      <c r="V10" s="228"/>
    </row>
    <row r="11" spans="1:22" ht="14.25">
      <c r="A11" s="221" t="s">
        <v>24</v>
      </c>
      <c r="B11" s="244">
        <v>101</v>
      </c>
      <c r="C11" s="273">
        <v>110</v>
      </c>
      <c r="D11" s="269">
        <f t="shared" si="0"/>
        <v>105.5</v>
      </c>
      <c r="F11" s="7"/>
      <c r="G11" s="7"/>
      <c r="H11" s="275"/>
      <c r="I11" s="275"/>
      <c r="J11" s="227"/>
      <c r="U11" s="83"/>
      <c r="V11" s="228"/>
    </row>
    <row r="12" spans="1:22" ht="15" customHeight="1">
      <c r="A12" s="221" t="s">
        <v>177</v>
      </c>
      <c r="B12" s="244">
        <v>134</v>
      </c>
      <c r="C12" s="273">
        <v>75</v>
      </c>
      <c r="D12" s="269">
        <f t="shared" si="0"/>
        <v>104.5</v>
      </c>
      <c r="F12" s="7"/>
      <c r="G12" s="7"/>
      <c r="H12" s="275"/>
      <c r="I12" s="275"/>
      <c r="J12" s="227"/>
      <c r="U12" s="83"/>
      <c r="V12" s="228"/>
    </row>
    <row r="13" spans="1:22" ht="14.25">
      <c r="A13" s="221" t="s">
        <v>199</v>
      </c>
      <c r="B13" s="244">
        <v>83</v>
      </c>
      <c r="C13" s="273">
        <v>75</v>
      </c>
      <c r="D13" s="269">
        <f t="shared" si="0"/>
        <v>79</v>
      </c>
      <c r="F13" s="7"/>
      <c r="G13" s="7"/>
      <c r="H13" s="275"/>
      <c r="I13" s="275"/>
      <c r="J13" s="227"/>
      <c r="U13" s="83"/>
      <c r="V13" s="228"/>
    </row>
    <row r="14" spans="1:22" ht="14.25">
      <c r="A14" s="221" t="s">
        <v>215</v>
      </c>
      <c r="B14" s="244">
        <v>85</v>
      </c>
      <c r="C14" s="273">
        <v>59</v>
      </c>
      <c r="D14" s="269">
        <f t="shared" si="0"/>
        <v>72</v>
      </c>
      <c r="F14" s="7"/>
      <c r="G14" s="7"/>
      <c r="H14" s="275"/>
      <c r="I14" s="275"/>
      <c r="J14" s="227"/>
      <c r="U14" s="83"/>
      <c r="V14" s="228"/>
    </row>
    <row r="15" spans="1:22" ht="14.25">
      <c r="A15" s="221" t="s">
        <v>197</v>
      </c>
      <c r="B15" s="244">
        <v>62</v>
      </c>
      <c r="C15" s="273">
        <v>70</v>
      </c>
      <c r="D15" s="269">
        <f t="shared" si="0"/>
        <v>66</v>
      </c>
      <c r="F15" s="7"/>
      <c r="G15" s="7"/>
      <c r="H15" s="275"/>
      <c r="I15" s="275"/>
      <c r="J15" s="227"/>
      <c r="U15" s="83"/>
      <c r="V15" s="228"/>
    </row>
    <row r="16" spans="1:22" ht="15" thickBot="1">
      <c r="A16" s="233" t="s">
        <v>210</v>
      </c>
      <c r="B16" s="267">
        <v>80</v>
      </c>
      <c r="C16" s="274">
        <v>48</v>
      </c>
      <c r="D16" s="270">
        <f t="shared" si="0"/>
        <v>64</v>
      </c>
      <c r="F16" s="7"/>
      <c r="G16" s="7"/>
      <c r="H16" s="275"/>
      <c r="I16" s="275"/>
      <c r="J16" s="227"/>
      <c r="U16" s="83"/>
      <c r="V16" s="228"/>
    </row>
    <row r="17" spans="1:22" ht="15.75" customHeight="1" thickBot="1">
      <c r="A17" s="234" t="s">
        <v>153</v>
      </c>
      <c r="B17" s="226">
        <f>SUM(B7:B16)</f>
        <v>1540</v>
      </c>
      <c r="C17" s="226">
        <f>SUM(C7:C16)</f>
        <v>1182</v>
      </c>
      <c r="D17" s="271">
        <f>SUM(D7:D16)</f>
        <v>1361</v>
      </c>
      <c r="F17" s="227"/>
      <c r="G17" s="227"/>
      <c r="H17" s="277"/>
      <c r="I17" s="277"/>
      <c r="J17" s="227"/>
      <c r="U17" s="83"/>
      <c r="V17" s="228"/>
    </row>
    <row r="18" spans="6:21" s="118" customFormat="1" ht="23.25" customHeight="1">
      <c r="F18" s="219"/>
      <c r="G18" s="219"/>
      <c r="H18" s="219"/>
      <c r="I18" s="219"/>
      <c r="J18" s="219"/>
      <c r="U18" s="235"/>
    </row>
    <row r="19" spans="1:10" ht="36.75" customHeight="1">
      <c r="A19" s="114" t="s">
        <v>171</v>
      </c>
      <c r="C19" s="395" t="s">
        <v>219</v>
      </c>
      <c r="D19" s="376"/>
      <c r="E19" s="376"/>
      <c r="F19" s="227"/>
      <c r="G19" s="227"/>
      <c r="H19" s="227"/>
      <c r="I19" s="227"/>
      <c r="J19" s="227"/>
    </row>
    <row r="20" ht="14.25">
      <c r="A20" s="116"/>
    </row>
    <row r="21" spans="1:5" ht="92.25" customHeight="1">
      <c r="A21" s="114" t="s">
        <v>172</v>
      </c>
      <c r="C21" s="395" t="s">
        <v>221</v>
      </c>
      <c r="D21" s="376"/>
      <c r="E21" s="376"/>
    </row>
    <row r="22" spans="1:22" ht="14.25">
      <c r="A22" s="114"/>
      <c r="U22" s="236"/>
      <c r="V22" s="236"/>
    </row>
    <row r="23" spans="1:5" ht="66.75" customHeight="1">
      <c r="A23" s="114" t="s">
        <v>173</v>
      </c>
      <c r="C23" s="395" t="s">
        <v>220</v>
      </c>
      <c r="D23" s="376"/>
      <c r="E23" s="376"/>
    </row>
    <row r="24" ht="14.25">
      <c r="A24" s="116"/>
    </row>
    <row r="25" ht="38.25">
      <c r="A25" s="160" t="s">
        <v>174</v>
      </c>
    </row>
    <row r="42" ht="14.25" customHeight="1"/>
    <row r="43" ht="14.25">
      <c r="A43" s="117"/>
    </row>
    <row r="44" ht="14.25" customHeight="1"/>
    <row r="45" ht="14.25">
      <c r="A45" s="117"/>
    </row>
    <row r="46" ht="14.25" customHeight="1"/>
  </sheetData>
  <sheetProtection/>
  <mergeCells count="3">
    <mergeCell ref="C19:E19"/>
    <mergeCell ref="C21:E21"/>
    <mergeCell ref="C23:E23"/>
  </mergeCell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X67"/>
  <sheetViews>
    <sheetView zoomScalePageLayoutView="0" workbookViewId="0" topLeftCell="A1">
      <selection activeCell="L44" sqref="L44"/>
    </sheetView>
  </sheetViews>
  <sheetFormatPr defaultColWidth="9.140625" defaultRowHeight="15"/>
  <cols>
    <col min="1" max="1" width="8.421875" style="98" customWidth="1"/>
    <col min="2" max="2" width="12.00390625" style="97" bestFit="1" customWidth="1"/>
    <col min="3" max="3" width="13.7109375" style="97" customWidth="1"/>
    <col min="4" max="4" width="6.28125" style="98" bestFit="1" customWidth="1"/>
    <col min="5" max="6" width="12.00390625" style="98" bestFit="1" customWidth="1"/>
    <col min="7" max="7" width="11.28125" style="98" bestFit="1" customWidth="1"/>
    <col min="8" max="8" width="7.57421875" style="98" bestFit="1" customWidth="1"/>
    <col min="9" max="9" width="7.7109375" style="98" bestFit="1" customWidth="1"/>
    <col min="10" max="10" width="12.00390625" style="98" bestFit="1" customWidth="1"/>
    <col min="11" max="11" width="11.28125" style="98" bestFit="1" customWidth="1"/>
    <col min="12" max="12" width="7.140625" style="98" customWidth="1"/>
    <col min="13" max="13" width="7.7109375" style="98" bestFit="1" customWidth="1"/>
    <col min="14" max="14" width="12.00390625" style="98" bestFit="1" customWidth="1"/>
    <col min="15" max="15" width="11.28125" style="98" bestFit="1" customWidth="1"/>
    <col min="16" max="16" width="9.7109375" style="98" customWidth="1"/>
    <col min="17" max="26" width="4.7109375" style="98" customWidth="1"/>
    <col min="27" max="16384" width="9.140625" style="98" customWidth="1"/>
  </cols>
  <sheetData>
    <row r="1" ht="15">
      <c r="A1" s="96" t="s">
        <v>80</v>
      </c>
    </row>
    <row r="2" ht="15">
      <c r="A2" s="96" t="s">
        <v>81</v>
      </c>
    </row>
    <row r="3" ht="15">
      <c r="A3" s="96"/>
    </row>
    <row r="4" ht="15">
      <c r="A4" s="96" t="s">
        <v>307</v>
      </c>
    </row>
    <row r="6" spans="2:3" ht="15.75" thickBot="1">
      <c r="B6" s="98"/>
      <c r="C6" s="98"/>
    </row>
    <row r="7" spans="1:24" s="121" customFormat="1" ht="35.25" customHeight="1" thickBot="1">
      <c r="A7" s="396" t="s">
        <v>164</v>
      </c>
      <c r="B7" s="397"/>
      <c r="C7" s="398"/>
      <c r="E7" s="396" t="s">
        <v>19</v>
      </c>
      <c r="F7" s="397"/>
      <c r="G7" s="398"/>
      <c r="I7" s="396" t="s">
        <v>168</v>
      </c>
      <c r="J7" s="397"/>
      <c r="K7" s="398"/>
      <c r="M7" s="381" t="s">
        <v>17</v>
      </c>
      <c r="N7" s="385"/>
      <c r="O7" s="386"/>
      <c r="X7" s="98"/>
    </row>
    <row r="8" spans="1:15" ht="15.75" thickBot="1">
      <c r="A8" s="99" t="s">
        <v>86</v>
      </c>
      <c r="B8" s="99" t="s">
        <v>245</v>
      </c>
      <c r="C8" s="99" t="s">
        <v>246</v>
      </c>
      <c r="E8" s="100" t="s">
        <v>86</v>
      </c>
      <c r="F8" s="99" t="s">
        <v>245</v>
      </c>
      <c r="G8" s="99" t="s">
        <v>246</v>
      </c>
      <c r="I8" s="100" t="s">
        <v>86</v>
      </c>
      <c r="J8" s="99" t="s">
        <v>245</v>
      </c>
      <c r="K8" s="99" t="s">
        <v>246</v>
      </c>
      <c r="M8" s="100" t="s">
        <v>86</v>
      </c>
      <c r="N8" s="99" t="s">
        <v>245</v>
      </c>
      <c r="O8" s="99" t="s">
        <v>246</v>
      </c>
    </row>
    <row r="9" spans="1:15" ht="15">
      <c r="A9" s="102">
        <v>43101</v>
      </c>
      <c r="B9" s="103">
        <f>'10 UNIDADES + demandadas 2019'!C7</f>
        <v>320</v>
      </c>
      <c r="C9" s="278" t="s">
        <v>321</v>
      </c>
      <c r="E9" s="102">
        <v>43101</v>
      </c>
      <c r="F9" s="103">
        <f>'10 UNIDADES + demandadas 2019'!C8</f>
        <v>200</v>
      </c>
      <c r="G9" s="278" t="s">
        <v>321</v>
      </c>
      <c r="I9" s="102">
        <v>43101</v>
      </c>
      <c r="J9" s="103">
        <f>'10 UNIDADES + demandadas 2019'!C9</f>
        <v>172</v>
      </c>
      <c r="K9" s="278" t="s">
        <v>321</v>
      </c>
      <c r="M9" s="102">
        <v>43101</v>
      </c>
      <c r="N9" s="103">
        <f>'10 UNIDADES + demandadas 2019'!C10</f>
        <v>53</v>
      </c>
      <c r="O9" s="278" t="s">
        <v>321</v>
      </c>
    </row>
    <row r="10" spans="1:15" ht="15">
      <c r="A10" s="105">
        <v>43132</v>
      </c>
      <c r="B10" s="106">
        <v>309</v>
      </c>
      <c r="C10" s="107">
        <f>((B10-B9)/B9)*100</f>
        <v>-3.4375000000000004</v>
      </c>
      <c r="E10" s="105">
        <v>43132</v>
      </c>
      <c r="F10" s="106">
        <v>243</v>
      </c>
      <c r="G10" s="107">
        <f>((F10-F9)/F9)*100</f>
        <v>21.5</v>
      </c>
      <c r="I10" s="105">
        <v>43132</v>
      </c>
      <c r="J10" s="106">
        <v>247</v>
      </c>
      <c r="K10" s="107">
        <f>((J10-J9)/J9)*100</f>
        <v>43.604651162790695</v>
      </c>
      <c r="M10" s="105">
        <v>43132</v>
      </c>
      <c r="N10" s="106">
        <v>196</v>
      </c>
      <c r="O10" s="107">
        <f>((N10-N9)/N9)*100</f>
        <v>269.811320754717</v>
      </c>
    </row>
    <row r="11" spans="1:15" ht="15">
      <c r="A11" s="108">
        <v>43160</v>
      </c>
      <c r="B11" s="106"/>
      <c r="C11" s="107"/>
      <c r="E11" s="108">
        <v>43160</v>
      </c>
      <c r="F11" s="106"/>
      <c r="G11" s="106"/>
      <c r="I11" s="108">
        <v>43160</v>
      </c>
      <c r="J11" s="106"/>
      <c r="K11" s="107"/>
      <c r="M11" s="108">
        <v>43160</v>
      </c>
      <c r="N11" s="107"/>
      <c r="O11" s="107"/>
    </row>
    <row r="12" spans="1:15" ht="15">
      <c r="A12" s="108">
        <v>43191</v>
      </c>
      <c r="B12" s="106"/>
      <c r="C12" s="107"/>
      <c r="E12" s="108">
        <v>43191</v>
      </c>
      <c r="F12" s="106"/>
      <c r="G12" s="106"/>
      <c r="I12" s="108">
        <v>43191</v>
      </c>
      <c r="J12" s="106"/>
      <c r="K12" s="107"/>
      <c r="M12" s="108">
        <v>43191</v>
      </c>
      <c r="N12" s="107"/>
      <c r="O12" s="107"/>
    </row>
    <row r="13" spans="1:15" ht="15">
      <c r="A13" s="108">
        <v>43221</v>
      </c>
      <c r="B13" s="106"/>
      <c r="C13" s="107"/>
      <c r="E13" s="108">
        <v>43221</v>
      </c>
      <c r="F13" s="106"/>
      <c r="G13" s="106"/>
      <c r="I13" s="108">
        <v>43221</v>
      </c>
      <c r="J13" s="106"/>
      <c r="K13" s="107"/>
      <c r="M13" s="108">
        <v>43221</v>
      </c>
      <c r="N13" s="107"/>
      <c r="O13" s="107"/>
    </row>
    <row r="14" spans="1:15" ht="15">
      <c r="A14" s="108">
        <v>43252</v>
      </c>
      <c r="B14" s="106"/>
      <c r="C14" s="107"/>
      <c r="E14" s="108">
        <v>43252</v>
      </c>
      <c r="F14" s="106"/>
      <c r="G14" s="107"/>
      <c r="I14" s="108">
        <v>43252</v>
      </c>
      <c r="J14" s="106"/>
      <c r="K14" s="107"/>
      <c r="M14" s="108">
        <v>43252</v>
      </c>
      <c r="N14" s="106"/>
      <c r="O14" s="107"/>
    </row>
    <row r="15" spans="1:20" ht="15">
      <c r="A15" s="108">
        <v>43282</v>
      </c>
      <c r="B15" s="106"/>
      <c r="C15" s="107"/>
      <c r="E15" s="108">
        <v>43282</v>
      </c>
      <c r="F15" s="106"/>
      <c r="G15" s="107"/>
      <c r="I15" s="108">
        <v>43282</v>
      </c>
      <c r="J15" s="106"/>
      <c r="K15" s="107"/>
      <c r="M15" s="108">
        <v>43282</v>
      </c>
      <c r="N15" s="106"/>
      <c r="O15" s="107"/>
      <c r="R15" s="239"/>
      <c r="S15" s="239"/>
      <c r="T15" s="239"/>
    </row>
    <row r="16" spans="1:20" ht="15">
      <c r="A16" s="108">
        <v>43313</v>
      </c>
      <c r="B16" s="106"/>
      <c r="C16" s="107"/>
      <c r="E16" s="108">
        <v>43313</v>
      </c>
      <c r="F16" s="106"/>
      <c r="G16" s="107"/>
      <c r="I16" s="108">
        <v>43313</v>
      </c>
      <c r="J16" s="106"/>
      <c r="K16" s="107"/>
      <c r="M16" s="108">
        <v>43313</v>
      </c>
      <c r="N16" s="106"/>
      <c r="O16" s="107"/>
      <c r="R16" s="239"/>
      <c r="S16" s="239"/>
      <c r="T16" s="239"/>
    </row>
    <row r="17" spans="1:20" ht="15">
      <c r="A17" s="108">
        <v>43344</v>
      </c>
      <c r="B17" s="106"/>
      <c r="C17" s="107"/>
      <c r="E17" s="108">
        <v>43344</v>
      </c>
      <c r="F17" s="106"/>
      <c r="G17" s="107"/>
      <c r="I17" s="108">
        <v>43344</v>
      </c>
      <c r="J17" s="106"/>
      <c r="K17" s="107"/>
      <c r="M17" s="108">
        <v>43344</v>
      </c>
      <c r="N17" s="106"/>
      <c r="O17" s="107"/>
      <c r="R17" s="239"/>
      <c r="S17" s="239"/>
      <c r="T17" s="239"/>
    </row>
    <row r="18" spans="1:20" ht="15">
      <c r="A18" s="108">
        <v>43374</v>
      </c>
      <c r="B18" s="106"/>
      <c r="C18" s="107"/>
      <c r="E18" s="108">
        <v>43374</v>
      </c>
      <c r="F18" s="106"/>
      <c r="G18" s="107"/>
      <c r="I18" s="108">
        <v>43374</v>
      </c>
      <c r="J18" s="106"/>
      <c r="K18" s="107"/>
      <c r="M18" s="108">
        <v>43374</v>
      </c>
      <c r="N18" s="106"/>
      <c r="O18" s="107"/>
      <c r="R18" s="239"/>
      <c r="S18" s="239"/>
      <c r="T18" s="239"/>
    </row>
    <row r="19" spans="1:20" ht="15">
      <c r="A19" s="108">
        <v>43405</v>
      </c>
      <c r="B19" s="119"/>
      <c r="C19" s="107"/>
      <c r="E19" s="108">
        <v>43405</v>
      </c>
      <c r="F19" s="119"/>
      <c r="G19" s="107"/>
      <c r="I19" s="108">
        <v>43405</v>
      </c>
      <c r="J19" s="119"/>
      <c r="K19" s="107"/>
      <c r="M19" s="108">
        <v>43405</v>
      </c>
      <c r="N19" s="106"/>
      <c r="O19" s="107"/>
      <c r="R19" s="239"/>
      <c r="S19" s="239"/>
      <c r="T19" s="239"/>
    </row>
    <row r="20" spans="1:20" ht="15.75" thickBot="1">
      <c r="A20" s="108">
        <v>43435</v>
      </c>
      <c r="B20" s="110"/>
      <c r="C20" s="279"/>
      <c r="E20" s="108">
        <v>43435</v>
      </c>
      <c r="F20" s="110"/>
      <c r="G20" s="279"/>
      <c r="I20" s="108">
        <v>43435</v>
      </c>
      <c r="J20" s="110"/>
      <c r="K20" s="279"/>
      <c r="M20" s="109">
        <v>43435</v>
      </c>
      <c r="N20" s="120"/>
      <c r="O20" s="279"/>
      <c r="R20" s="239"/>
      <c r="S20" s="239"/>
      <c r="T20" s="239"/>
    </row>
    <row r="21" spans="2:20" ht="15">
      <c r="B21" s="98"/>
      <c r="C21" s="98"/>
      <c r="R21" s="239"/>
      <c r="S21" s="239"/>
      <c r="T21" s="239"/>
    </row>
    <row r="22" spans="2:20" ht="15.75" thickBot="1">
      <c r="B22" s="98"/>
      <c r="C22" s="98"/>
      <c r="R22" s="239"/>
      <c r="S22" s="239"/>
      <c r="T22" s="239"/>
    </row>
    <row r="23" spans="1:20" ht="30.75" customHeight="1" thickBot="1">
      <c r="A23" s="396" t="s">
        <v>24</v>
      </c>
      <c r="B23" s="397"/>
      <c r="C23" s="398"/>
      <c r="E23" s="396" t="s">
        <v>177</v>
      </c>
      <c r="F23" s="397"/>
      <c r="G23" s="398"/>
      <c r="I23" s="396" t="s">
        <v>199</v>
      </c>
      <c r="J23" s="397"/>
      <c r="K23" s="398"/>
      <c r="M23" s="396" t="s">
        <v>215</v>
      </c>
      <c r="N23" s="397"/>
      <c r="O23" s="398"/>
      <c r="R23" s="239"/>
      <c r="S23" s="239"/>
      <c r="T23" s="239"/>
    </row>
    <row r="24" spans="1:20" ht="15.75" thickBot="1">
      <c r="A24" s="100" t="s">
        <v>86</v>
      </c>
      <c r="B24" s="99" t="s">
        <v>245</v>
      </c>
      <c r="C24" s="99" t="s">
        <v>246</v>
      </c>
      <c r="E24" s="99" t="s">
        <v>86</v>
      </c>
      <c r="F24" s="99" t="s">
        <v>245</v>
      </c>
      <c r="G24" s="99" t="s">
        <v>246</v>
      </c>
      <c r="I24" s="100" t="s">
        <v>86</v>
      </c>
      <c r="J24" s="99" t="s">
        <v>245</v>
      </c>
      <c r="K24" s="99" t="s">
        <v>246</v>
      </c>
      <c r="M24" s="100" t="s">
        <v>86</v>
      </c>
      <c r="N24" s="99" t="s">
        <v>245</v>
      </c>
      <c r="O24" s="99" t="s">
        <v>246</v>
      </c>
      <c r="R24" s="239"/>
      <c r="S24" s="239"/>
      <c r="T24" s="239"/>
    </row>
    <row r="25" spans="1:15" ht="15">
      <c r="A25" s="102">
        <v>43101</v>
      </c>
      <c r="B25" s="103">
        <f>'10 UNIDADES + demandadas 2019'!C11</f>
        <v>110</v>
      </c>
      <c r="C25" s="278" t="s">
        <v>321</v>
      </c>
      <c r="E25" s="102">
        <v>43101</v>
      </c>
      <c r="F25" s="103">
        <f>'10 UNIDADES + demandadas 2019'!C12</f>
        <v>75</v>
      </c>
      <c r="G25" s="278" t="s">
        <v>321</v>
      </c>
      <c r="I25" s="102">
        <v>43101</v>
      </c>
      <c r="J25" s="103">
        <f>'10 UNIDADES + demandadas 2019'!C13</f>
        <v>75</v>
      </c>
      <c r="K25" s="278" t="s">
        <v>321</v>
      </c>
      <c r="M25" s="102">
        <v>43101</v>
      </c>
      <c r="N25" s="103">
        <f>'10 UNIDADES + demandadas 2019'!C14</f>
        <v>59</v>
      </c>
      <c r="O25" s="278" t="s">
        <v>321</v>
      </c>
    </row>
    <row r="26" spans="1:15" ht="15">
      <c r="A26" s="105">
        <v>43132</v>
      </c>
      <c r="B26" s="106">
        <v>101</v>
      </c>
      <c r="C26" s="107">
        <f>((B26-B25)/B25)*100</f>
        <v>-8.181818181818182</v>
      </c>
      <c r="E26" s="105">
        <v>43132</v>
      </c>
      <c r="F26" s="106">
        <v>134</v>
      </c>
      <c r="G26" s="107">
        <f>((F26-F25)/F25)*100</f>
        <v>78.66666666666666</v>
      </c>
      <c r="I26" s="105">
        <v>43132</v>
      </c>
      <c r="J26" s="106">
        <v>83</v>
      </c>
      <c r="K26" s="107">
        <f>((J26-J25)/J25)*100</f>
        <v>10.666666666666668</v>
      </c>
      <c r="M26" s="105">
        <v>43132</v>
      </c>
      <c r="N26" s="106">
        <v>85</v>
      </c>
      <c r="O26" s="107">
        <f>((N26-N25)/N25)*100</f>
        <v>44.06779661016949</v>
      </c>
    </row>
    <row r="27" spans="1:15" ht="15">
      <c r="A27" s="108">
        <v>43160</v>
      </c>
      <c r="B27" s="106"/>
      <c r="C27" s="107"/>
      <c r="E27" s="108">
        <v>43160</v>
      </c>
      <c r="F27" s="106"/>
      <c r="G27" s="107"/>
      <c r="I27" s="108">
        <v>43160</v>
      </c>
      <c r="J27" s="106"/>
      <c r="K27" s="107"/>
      <c r="M27" s="108">
        <v>43160</v>
      </c>
      <c r="N27" s="106"/>
      <c r="O27" s="107"/>
    </row>
    <row r="28" spans="1:15" ht="15">
      <c r="A28" s="108">
        <v>43191</v>
      </c>
      <c r="B28" s="106"/>
      <c r="C28" s="107"/>
      <c r="E28" s="108">
        <v>43191</v>
      </c>
      <c r="F28" s="106"/>
      <c r="G28" s="107"/>
      <c r="I28" s="108">
        <v>43191</v>
      </c>
      <c r="J28" s="106"/>
      <c r="K28" s="107"/>
      <c r="M28" s="108">
        <v>43191</v>
      </c>
      <c r="N28" s="106"/>
      <c r="O28" s="107"/>
    </row>
    <row r="29" spans="1:15" ht="15">
      <c r="A29" s="108">
        <v>43221</v>
      </c>
      <c r="B29" s="106"/>
      <c r="C29" s="107"/>
      <c r="E29" s="108">
        <v>43221</v>
      </c>
      <c r="F29" s="106"/>
      <c r="G29" s="107"/>
      <c r="I29" s="108">
        <v>43221</v>
      </c>
      <c r="J29" s="106"/>
      <c r="K29" s="107"/>
      <c r="M29" s="108">
        <v>43221</v>
      </c>
      <c r="N29" s="106"/>
      <c r="O29" s="107"/>
    </row>
    <row r="30" spans="1:15" ht="15">
      <c r="A30" s="108">
        <v>43252</v>
      </c>
      <c r="B30" s="106"/>
      <c r="C30" s="107"/>
      <c r="E30" s="108">
        <v>43252</v>
      </c>
      <c r="F30" s="106"/>
      <c r="G30" s="107"/>
      <c r="I30" s="108">
        <v>43252</v>
      </c>
      <c r="J30" s="106"/>
      <c r="K30" s="107"/>
      <c r="M30" s="108">
        <v>43252</v>
      </c>
      <c r="N30" s="106"/>
      <c r="O30" s="107"/>
    </row>
    <row r="31" spans="1:15" ht="15">
      <c r="A31" s="108">
        <v>43282</v>
      </c>
      <c r="B31" s="106"/>
      <c r="C31" s="107"/>
      <c r="E31" s="108">
        <v>43282</v>
      </c>
      <c r="F31" s="106"/>
      <c r="G31" s="107"/>
      <c r="I31" s="108">
        <v>43282</v>
      </c>
      <c r="J31" s="106"/>
      <c r="K31" s="107"/>
      <c r="M31" s="108">
        <v>43282</v>
      </c>
      <c r="N31" s="106"/>
      <c r="O31" s="107"/>
    </row>
    <row r="32" spans="1:15" ht="15">
      <c r="A32" s="108">
        <v>43313</v>
      </c>
      <c r="B32" s="106"/>
      <c r="C32" s="107"/>
      <c r="E32" s="108">
        <v>43313</v>
      </c>
      <c r="F32" s="106"/>
      <c r="G32" s="107"/>
      <c r="I32" s="108">
        <v>43313</v>
      </c>
      <c r="J32" s="106"/>
      <c r="K32" s="107"/>
      <c r="M32" s="108">
        <v>43313</v>
      </c>
      <c r="N32" s="106"/>
      <c r="O32" s="107"/>
    </row>
    <row r="33" spans="1:15" ht="15">
      <c r="A33" s="108">
        <v>43344</v>
      </c>
      <c r="B33" s="106"/>
      <c r="C33" s="107"/>
      <c r="E33" s="108">
        <v>43344</v>
      </c>
      <c r="F33" s="106"/>
      <c r="G33" s="107"/>
      <c r="I33" s="108">
        <v>43344</v>
      </c>
      <c r="J33" s="106"/>
      <c r="K33" s="107"/>
      <c r="M33" s="108">
        <v>43344</v>
      </c>
      <c r="N33" s="106"/>
      <c r="O33" s="107"/>
    </row>
    <row r="34" spans="1:15" ht="15">
      <c r="A34" s="108">
        <v>43374</v>
      </c>
      <c r="B34" s="106"/>
      <c r="C34" s="107"/>
      <c r="E34" s="108">
        <v>43374</v>
      </c>
      <c r="F34" s="106"/>
      <c r="G34" s="107"/>
      <c r="I34" s="108">
        <v>43374</v>
      </c>
      <c r="J34" s="106"/>
      <c r="K34" s="107"/>
      <c r="M34" s="108">
        <v>43374</v>
      </c>
      <c r="N34" s="106"/>
      <c r="O34" s="107"/>
    </row>
    <row r="35" spans="1:15" ht="15">
      <c r="A35" s="108">
        <v>43405</v>
      </c>
      <c r="B35" s="106"/>
      <c r="C35" s="107"/>
      <c r="E35" s="108">
        <v>43405</v>
      </c>
      <c r="F35" s="119"/>
      <c r="G35" s="107"/>
      <c r="I35" s="108">
        <v>43405</v>
      </c>
      <c r="J35" s="106"/>
      <c r="K35" s="107"/>
      <c r="M35" s="108">
        <v>43405</v>
      </c>
      <c r="N35" s="106"/>
      <c r="O35" s="107"/>
    </row>
    <row r="36" spans="1:15" ht="15.75" thickBot="1">
      <c r="A36" s="108">
        <v>43435</v>
      </c>
      <c r="B36" s="120"/>
      <c r="C36" s="279"/>
      <c r="E36" s="108">
        <v>43435</v>
      </c>
      <c r="F36" s="110"/>
      <c r="G36" s="279"/>
      <c r="I36" s="109">
        <v>43435</v>
      </c>
      <c r="J36" s="120"/>
      <c r="K36" s="279"/>
      <c r="M36" s="109">
        <v>43435</v>
      </c>
      <c r="N36" s="120"/>
      <c r="O36" s="279"/>
    </row>
    <row r="37" spans="2:3" ht="15">
      <c r="B37" s="98"/>
      <c r="C37" s="98"/>
    </row>
    <row r="38" spans="2:3" ht="15.75" thickBot="1">
      <c r="B38" s="98"/>
      <c r="C38" s="98"/>
    </row>
    <row r="39" spans="1:7" ht="30.75" customHeight="1" thickBot="1">
      <c r="A39" s="396" t="s">
        <v>197</v>
      </c>
      <c r="B39" s="397"/>
      <c r="C39" s="398"/>
      <c r="E39" s="396" t="s">
        <v>210</v>
      </c>
      <c r="F39" s="397"/>
      <c r="G39" s="398"/>
    </row>
    <row r="40" spans="1:7" ht="15.75" thickBot="1">
      <c r="A40" s="100" t="s">
        <v>86</v>
      </c>
      <c r="B40" s="99" t="s">
        <v>245</v>
      </c>
      <c r="C40" s="99" t="s">
        <v>246</v>
      </c>
      <c r="E40" s="100" t="s">
        <v>86</v>
      </c>
      <c r="F40" s="99" t="s">
        <v>245</v>
      </c>
      <c r="G40" s="99" t="s">
        <v>246</v>
      </c>
    </row>
    <row r="41" spans="1:7" ht="15">
      <c r="A41" s="102">
        <v>43101</v>
      </c>
      <c r="B41" s="103">
        <f>'10 UNIDADES + demandadas 2019'!C15</f>
        <v>70</v>
      </c>
      <c r="C41" s="278" t="s">
        <v>321</v>
      </c>
      <c r="E41" s="102">
        <v>43101</v>
      </c>
      <c r="F41" s="106">
        <f>'10 UNIDADES + demandadas 2019'!C16</f>
        <v>48</v>
      </c>
      <c r="G41" s="278" t="s">
        <v>321</v>
      </c>
    </row>
    <row r="42" spans="1:7" ht="15">
      <c r="A42" s="105">
        <v>43132</v>
      </c>
      <c r="B42" s="106">
        <v>62</v>
      </c>
      <c r="C42" s="107">
        <f>((B42-B41)/B41)*100</f>
        <v>-11.428571428571429</v>
      </c>
      <c r="E42" s="105">
        <v>43132</v>
      </c>
      <c r="F42" s="106">
        <v>80</v>
      </c>
      <c r="G42" s="107">
        <f>((F42-F41)/F41)*100</f>
        <v>66.66666666666666</v>
      </c>
    </row>
    <row r="43" spans="1:7" ht="15">
      <c r="A43" s="108">
        <v>43160</v>
      </c>
      <c r="B43" s="106"/>
      <c r="C43" s="107"/>
      <c r="E43" s="108">
        <v>43160</v>
      </c>
      <c r="F43" s="106"/>
      <c r="G43" s="107"/>
    </row>
    <row r="44" spans="1:7" ht="15">
      <c r="A44" s="108">
        <v>43191</v>
      </c>
      <c r="B44" s="106"/>
      <c r="C44" s="107"/>
      <c r="E44" s="108">
        <v>43191</v>
      </c>
      <c r="F44" s="106"/>
      <c r="G44" s="107"/>
    </row>
    <row r="45" spans="1:7" ht="15">
      <c r="A45" s="108">
        <v>43221</v>
      </c>
      <c r="B45" s="106"/>
      <c r="C45" s="107"/>
      <c r="E45" s="108">
        <v>43221</v>
      </c>
      <c r="F45" s="106"/>
      <c r="G45" s="107"/>
    </row>
    <row r="46" spans="1:7" ht="15">
      <c r="A46" s="108">
        <v>43252</v>
      </c>
      <c r="B46" s="106"/>
      <c r="C46" s="107"/>
      <c r="E46" s="108">
        <v>43252</v>
      </c>
      <c r="F46" s="106"/>
      <c r="G46" s="107"/>
    </row>
    <row r="47" spans="1:7" ht="15">
      <c r="A47" s="108">
        <v>43282</v>
      </c>
      <c r="B47" s="106"/>
      <c r="C47" s="107"/>
      <c r="E47" s="108">
        <v>43282</v>
      </c>
      <c r="F47" s="106"/>
      <c r="G47" s="107"/>
    </row>
    <row r="48" spans="1:7" ht="15">
      <c r="A48" s="108">
        <v>43313</v>
      </c>
      <c r="B48" s="106"/>
      <c r="C48" s="107"/>
      <c r="E48" s="108">
        <v>43313</v>
      </c>
      <c r="F48" s="106"/>
      <c r="G48" s="107"/>
    </row>
    <row r="49" spans="1:7" ht="15">
      <c r="A49" s="108">
        <v>43344</v>
      </c>
      <c r="B49" s="106"/>
      <c r="C49" s="107"/>
      <c r="E49" s="108">
        <v>43344</v>
      </c>
      <c r="F49" s="106"/>
      <c r="G49" s="107"/>
    </row>
    <row r="50" spans="1:7" ht="15">
      <c r="A50" s="108">
        <v>43374</v>
      </c>
      <c r="B50" s="106"/>
      <c r="C50" s="107"/>
      <c r="E50" s="108">
        <v>43374</v>
      </c>
      <c r="F50" s="106"/>
      <c r="G50" s="107"/>
    </row>
    <row r="51" spans="1:7" ht="15">
      <c r="A51" s="108">
        <v>43405</v>
      </c>
      <c r="B51" s="106"/>
      <c r="C51" s="107"/>
      <c r="E51" s="108">
        <v>43405</v>
      </c>
      <c r="F51" s="106"/>
      <c r="G51" s="107"/>
    </row>
    <row r="52" spans="1:7" ht="15.75" thickBot="1">
      <c r="A52" s="108">
        <v>43435</v>
      </c>
      <c r="B52" s="120"/>
      <c r="C52" s="279"/>
      <c r="E52" s="109">
        <v>43435</v>
      </c>
      <c r="F52" s="120"/>
      <c r="G52" s="279"/>
    </row>
    <row r="53" spans="2:3" ht="15">
      <c r="B53" s="98"/>
      <c r="C53" s="98"/>
    </row>
    <row r="54" spans="2:3" ht="15">
      <c r="B54" s="98"/>
      <c r="C54" s="98"/>
    </row>
    <row r="55" ht="15">
      <c r="A55" s="111" t="s">
        <v>247</v>
      </c>
    </row>
    <row r="56" ht="15">
      <c r="A56" s="111"/>
    </row>
    <row r="57" ht="15">
      <c r="A57" s="111" t="s">
        <v>248</v>
      </c>
    </row>
    <row r="58" ht="15">
      <c r="A58" s="111"/>
    </row>
    <row r="59" ht="15">
      <c r="A59" s="113" t="s">
        <v>249</v>
      </c>
    </row>
    <row r="61" spans="1:11" ht="57" customHeight="1">
      <c r="A61" s="399" t="s">
        <v>257</v>
      </c>
      <c r="B61" s="399"/>
      <c r="C61" s="399"/>
      <c r="D61" s="400"/>
      <c r="F61" s="395" t="s">
        <v>258</v>
      </c>
      <c r="G61" s="395"/>
      <c r="H61" s="395"/>
      <c r="I61" s="400"/>
      <c r="J61" s="400"/>
      <c r="K61" s="115"/>
    </row>
    <row r="62" spans="1:9" ht="15">
      <c r="A62" s="116"/>
      <c r="B62" s="117"/>
      <c r="C62" s="117"/>
      <c r="D62" s="117"/>
      <c r="E62" s="117"/>
      <c r="F62" s="117"/>
      <c r="G62" s="117"/>
      <c r="H62" s="117"/>
      <c r="I62" s="117"/>
    </row>
    <row r="63" spans="1:17" ht="81" customHeight="1">
      <c r="A63" s="399" t="s">
        <v>259</v>
      </c>
      <c r="B63" s="400"/>
      <c r="C63" s="400"/>
      <c r="D63" s="400"/>
      <c r="F63" s="399"/>
      <c r="G63" s="399"/>
      <c r="H63" s="399"/>
      <c r="I63" s="400"/>
      <c r="J63" s="400"/>
      <c r="K63" s="115"/>
      <c r="Q63" s="97"/>
    </row>
    <row r="64" spans="1:9" ht="15">
      <c r="A64" s="114"/>
      <c r="B64" s="117"/>
      <c r="C64" s="117"/>
      <c r="D64" s="117"/>
      <c r="E64" s="117"/>
      <c r="F64" s="117"/>
      <c r="G64" s="117"/>
      <c r="H64" s="117"/>
      <c r="I64" s="117"/>
    </row>
    <row r="65" spans="2:11" ht="85.5" customHeight="1">
      <c r="B65" s="98"/>
      <c r="C65" s="98"/>
      <c r="F65" s="395"/>
      <c r="G65" s="395"/>
      <c r="H65" s="395"/>
      <c r="I65" s="395"/>
      <c r="J65" s="395"/>
      <c r="K65" s="395"/>
    </row>
    <row r="66" spans="1:9" ht="15">
      <c r="A66" s="116"/>
      <c r="B66" s="117"/>
      <c r="C66" s="117"/>
      <c r="D66" s="117"/>
      <c r="E66" s="117"/>
      <c r="F66" s="117"/>
      <c r="G66" s="117"/>
      <c r="H66" s="117"/>
      <c r="I66" s="117"/>
    </row>
    <row r="67" spans="1:9" ht="56.25" customHeight="1">
      <c r="A67" s="401"/>
      <c r="B67" s="400"/>
      <c r="C67" s="400"/>
      <c r="D67" s="400"/>
      <c r="E67" s="117"/>
      <c r="F67" s="117"/>
      <c r="G67" s="117"/>
      <c r="H67" s="117"/>
      <c r="I67" s="117"/>
    </row>
  </sheetData>
  <sheetProtection/>
  <mergeCells count="16">
    <mergeCell ref="F63:J63"/>
    <mergeCell ref="A63:D63"/>
    <mergeCell ref="A67:D67"/>
    <mergeCell ref="A39:C39"/>
    <mergeCell ref="A23:C23"/>
    <mergeCell ref="F65:K65"/>
    <mergeCell ref="F61:J61"/>
    <mergeCell ref="A61:D61"/>
    <mergeCell ref="E7:G7"/>
    <mergeCell ref="A7:C7"/>
    <mergeCell ref="E39:G39"/>
    <mergeCell ref="I7:K7"/>
    <mergeCell ref="E23:G23"/>
    <mergeCell ref="M7:O7"/>
    <mergeCell ref="M23:O23"/>
    <mergeCell ref="I23:K2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25"/>
  <sheetViews>
    <sheetView zoomScalePageLayoutView="0" workbookViewId="0" topLeftCell="A1">
      <selection activeCell="W19" sqref="W19"/>
    </sheetView>
  </sheetViews>
  <sheetFormatPr defaultColWidth="5.57421875" defaultRowHeight="15"/>
  <cols>
    <col min="1" max="1" width="58.28125" style="49" customWidth="1"/>
    <col min="2" max="2" width="7.140625" style="49" bestFit="1" customWidth="1"/>
    <col min="3" max="3" width="6.8515625" style="49" bestFit="1" customWidth="1"/>
    <col min="4" max="4" width="7.140625" style="49" bestFit="1" customWidth="1"/>
    <col min="5" max="236" width="9.140625" style="49" customWidth="1"/>
    <col min="237" max="237" width="58.28125" style="49" customWidth="1"/>
    <col min="238" max="238" width="3.7109375" style="49" bestFit="1" customWidth="1"/>
    <col min="239" max="239" width="5.57421875" style="49" bestFit="1" customWidth="1"/>
    <col min="240" max="16384" width="5.57421875" style="49" customWidth="1"/>
  </cols>
  <sheetData>
    <row r="1" spans="1:3" ht="15">
      <c r="A1" s="21" t="s">
        <v>80</v>
      </c>
      <c r="B1" s="21"/>
      <c r="C1" s="21"/>
    </row>
    <row r="2" spans="1:3" ht="15">
      <c r="A2" s="2" t="s">
        <v>81</v>
      </c>
      <c r="B2" s="2"/>
      <c r="C2" s="2"/>
    </row>
    <row r="3" spans="1:3" ht="15">
      <c r="A3" s="2"/>
      <c r="B3" s="2"/>
      <c r="C3" s="2"/>
    </row>
    <row r="4" spans="1:3" ht="15">
      <c r="A4" s="2" t="s">
        <v>330</v>
      </c>
      <c r="B4" s="2"/>
      <c r="C4" s="2"/>
    </row>
    <row r="5" ht="15" thickBot="1"/>
    <row r="6" spans="1:4" ht="15.75" thickBot="1">
      <c r="A6" s="22" t="s">
        <v>157</v>
      </c>
      <c r="B6" s="48">
        <v>43497</v>
      </c>
      <c r="C6" s="48">
        <v>43466</v>
      </c>
      <c r="D6" s="23" t="s">
        <v>83</v>
      </c>
    </row>
    <row r="7" spans="1:4" ht="14.25">
      <c r="A7" s="24" t="s">
        <v>164</v>
      </c>
      <c r="B7" s="91">
        <v>309</v>
      </c>
      <c r="C7" s="91">
        <v>320</v>
      </c>
      <c r="D7" s="144">
        <f>AVERAGE(B7:C7)</f>
        <v>314.5</v>
      </c>
    </row>
    <row r="8" spans="1:4" ht="15" customHeight="1">
      <c r="A8" s="26" t="s">
        <v>19</v>
      </c>
      <c r="B8" s="92">
        <v>243</v>
      </c>
      <c r="C8" s="91">
        <v>200</v>
      </c>
      <c r="D8" s="144">
        <f aca="true" t="shared" si="0" ref="D8:D16">AVERAGE(B8:C8)</f>
        <v>221.5</v>
      </c>
    </row>
    <row r="9" spans="1:4" ht="14.25">
      <c r="A9" s="24" t="s">
        <v>168</v>
      </c>
      <c r="B9" s="91">
        <v>247</v>
      </c>
      <c r="C9" s="91">
        <v>172</v>
      </c>
      <c r="D9" s="144">
        <f t="shared" si="0"/>
        <v>209.5</v>
      </c>
    </row>
    <row r="10" spans="1:4" ht="14.25">
      <c r="A10" s="24" t="s">
        <v>17</v>
      </c>
      <c r="B10" s="91">
        <v>196</v>
      </c>
      <c r="C10" s="91">
        <v>53</v>
      </c>
      <c r="D10" s="144">
        <f t="shared" si="0"/>
        <v>124.5</v>
      </c>
    </row>
    <row r="11" spans="1:4" ht="14.25">
      <c r="A11" s="24" t="s">
        <v>24</v>
      </c>
      <c r="B11" s="91">
        <v>101</v>
      </c>
      <c r="C11" s="91">
        <v>110</v>
      </c>
      <c r="D11" s="144">
        <f t="shared" si="0"/>
        <v>105.5</v>
      </c>
    </row>
    <row r="12" spans="1:4" ht="15" customHeight="1">
      <c r="A12" s="24" t="s">
        <v>177</v>
      </c>
      <c r="B12" s="91">
        <v>134</v>
      </c>
      <c r="C12" s="91">
        <v>75</v>
      </c>
      <c r="D12" s="144">
        <f t="shared" si="0"/>
        <v>104.5</v>
      </c>
    </row>
    <row r="13" spans="1:4" ht="14.25">
      <c r="A13" s="26" t="s">
        <v>199</v>
      </c>
      <c r="B13" s="92">
        <v>83</v>
      </c>
      <c r="C13" s="91">
        <v>75</v>
      </c>
      <c r="D13" s="144">
        <f t="shared" si="0"/>
        <v>79</v>
      </c>
    </row>
    <row r="14" spans="1:4" ht="14.25">
      <c r="A14" s="24" t="s">
        <v>215</v>
      </c>
      <c r="B14" s="91">
        <v>85</v>
      </c>
      <c r="C14" s="91">
        <v>59</v>
      </c>
      <c r="D14" s="144">
        <f t="shared" si="0"/>
        <v>72</v>
      </c>
    </row>
    <row r="15" spans="1:4" ht="14.25">
      <c r="A15" s="24" t="s">
        <v>197</v>
      </c>
      <c r="B15" s="91">
        <v>62</v>
      </c>
      <c r="C15" s="91">
        <v>70</v>
      </c>
      <c r="D15" s="144">
        <f t="shared" si="0"/>
        <v>66</v>
      </c>
    </row>
    <row r="16" spans="1:4" ht="15" thickBot="1">
      <c r="A16" s="24" t="s">
        <v>210</v>
      </c>
      <c r="B16" s="91">
        <v>80</v>
      </c>
      <c r="C16" s="91">
        <v>48</v>
      </c>
      <c r="D16" s="144">
        <f t="shared" si="0"/>
        <v>64</v>
      </c>
    </row>
    <row r="17" spans="1:4" ht="15.75" thickBot="1">
      <c r="A17" s="39" t="s">
        <v>153</v>
      </c>
      <c r="B17" s="62">
        <f>SUM(B7:B16)</f>
        <v>1540</v>
      </c>
      <c r="C17" s="62">
        <f>SUM(C7:C16)</f>
        <v>1182</v>
      </c>
      <c r="D17" s="65">
        <f>SUM(D7:D16)</f>
        <v>1361</v>
      </c>
    </row>
    <row r="18" spans="1:3" s="58" customFormat="1" ht="15">
      <c r="A18" s="57"/>
      <c r="B18" s="57"/>
      <c r="C18" s="57"/>
    </row>
    <row r="19" spans="1:6" ht="57" customHeight="1">
      <c r="A19" s="59" t="s">
        <v>171</v>
      </c>
      <c r="B19" s="59"/>
      <c r="C19" s="59"/>
      <c r="D19" s="402"/>
      <c r="E19" s="403"/>
      <c r="F19" s="403"/>
    </row>
    <row r="20" spans="1:3" ht="14.25">
      <c r="A20" s="60"/>
      <c r="B20" s="60"/>
      <c r="C20" s="60"/>
    </row>
    <row r="21" spans="1:6" ht="82.5" customHeight="1">
      <c r="A21" s="59" t="s">
        <v>172</v>
      </c>
      <c r="B21" s="59"/>
      <c r="C21" s="59"/>
      <c r="D21" s="403"/>
      <c r="E21" s="403"/>
      <c r="F21" s="403"/>
    </row>
    <row r="22" spans="1:3" ht="14.25">
      <c r="A22" s="59"/>
      <c r="B22" s="59"/>
      <c r="C22" s="59"/>
    </row>
    <row r="23" spans="1:6" ht="66.75" customHeight="1">
      <c r="A23" s="59" t="s">
        <v>173</v>
      </c>
      <c r="B23" s="59"/>
      <c r="C23" s="59"/>
      <c r="D23" s="403"/>
      <c r="E23" s="403"/>
      <c r="F23" s="403"/>
    </row>
    <row r="24" spans="1:3" ht="14.25">
      <c r="A24" s="60"/>
      <c r="B24" s="60"/>
      <c r="C24" s="60"/>
    </row>
    <row r="25" spans="1:3" ht="38.25">
      <c r="A25" s="61" t="s">
        <v>174</v>
      </c>
      <c r="B25" s="61"/>
      <c r="C25" s="61"/>
    </row>
  </sheetData>
  <sheetProtection/>
  <mergeCells count="3">
    <mergeCell ref="D19:F19"/>
    <mergeCell ref="D21:F21"/>
    <mergeCell ref="D23:F2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1"/>
  <sheetViews>
    <sheetView zoomScalePageLayoutView="0" workbookViewId="0" topLeftCell="A1">
      <selection activeCell="A1" sqref="A1"/>
    </sheetView>
  </sheetViews>
  <sheetFormatPr defaultColWidth="5.57421875" defaultRowHeight="15"/>
  <cols>
    <col min="1" max="1" width="58.28125" style="83" customWidth="1"/>
    <col min="2" max="2" width="7.57421875" style="83" bestFit="1" customWidth="1"/>
    <col min="3" max="16" width="9.140625" style="83" customWidth="1"/>
    <col min="17" max="27" width="9.140625" style="282" customWidth="1"/>
    <col min="28" max="235" width="9.140625" style="83" customWidth="1"/>
    <col min="236" max="236" width="58.28125" style="83" customWidth="1"/>
    <col min="237" max="237" width="3.7109375" style="83" bestFit="1" customWidth="1"/>
    <col min="238" max="238" width="5.57421875" style="83" bestFit="1" customWidth="1"/>
    <col min="239" max="16384" width="5.57421875" style="83" customWidth="1"/>
  </cols>
  <sheetData>
    <row r="1" spans="1:29" ht="15">
      <c r="A1" s="220" t="s">
        <v>80</v>
      </c>
      <c r="Q1" s="280" t="str">
        <f>A7</f>
        <v>Autoridade Municipal de Limpeza Urbana</v>
      </c>
      <c r="R1" s="280" t="str">
        <f>A8</f>
        <v>São Paulo Transportes </v>
      </c>
      <c r="S1" s="280" t="str">
        <f>A9</f>
        <v>Secretaria Municipal da Fazenda</v>
      </c>
      <c r="T1" s="281" t="str">
        <f>A10</f>
        <v>Secretaria Municipal da Educação </v>
      </c>
      <c r="U1" s="280" t="str">
        <f>A11</f>
        <v>Companhia de Engenharia de Tráfego</v>
      </c>
      <c r="V1" s="281" t="str">
        <f>A12</f>
        <v>Secretaria Municipal da Saúde </v>
      </c>
      <c r="W1" s="280" t="str">
        <f>A13</f>
        <v>Subprefeitura Sé</v>
      </c>
      <c r="X1" s="280" t="str">
        <f>A14</f>
        <v>Subprefeitura Itaquera</v>
      </c>
      <c r="Y1" s="280" t="str">
        <f>A15</f>
        <v>Subprefeitura Santana/Tucuruvi </v>
      </c>
      <c r="Z1" s="280" t="str">
        <f>A16</f>
        <v>Subprefeitura Butantã</v>
      </c>
      <c r="AA1" s="280" t="s">
        <v>153</v>
      </c>
      <c r="AB1" s="219"/>
      <c r="AC1" s="219"/>
    </row>
    <row r="2" spans="1:29" ht="15">
      <c r="A2" s="96" t="s">
        <v>81</v>
      </c>
      <c r="Q2" s="280">
        <f>B7</f>
        <v>309</v>
      </c>
      <c r="R2" s="280">
        <f>B8</f>
        <v>247</v>
      </c>
      <c r="S2" s="280">
        <f>B9</f>
        <v>243</v>
      </c>
      <c r="T2" s="280">
        <f>B10</f>
        <v>196</v>
      </c>
      <c r="U2" s="280">
        <f>B11</f>
        <v>134</v>
      </c>
      <c r="V2" s="280">
        <f>B12</f>
        <v>101</v>
      </c>
      <c r="W2" s="280">
        <f>B13</f>
        <v>85</v>
      </c>
      <c r="X2" s="280">
        <f>B14</f>
        <v>83</v>
      </c>
      <c r="Y2" s="280">
        <f>B15</f>
        <v>80</v>
      </c>
      <c r="Z2" s="280">
        <f>B16</f>
        <v>70</v>
      </c>
      <c r="AA2" s="280"/>
      <c r="AB2" s="219"/>
      <c r="AC2" s="219"/>
    </row>
    <row r="3" spans="1:29" ht="15">
      <c r="A3" s="96"/>
      <c r="Q3" s="280"/>
      <c r="S3" s="280"/>
      <c r="T3" s="280"/>
      <c r="U3" s="280"/>
      <c r="V3" s="280"/>
      <c r="W3" s="280"/>
      <c r="X3" s="280"/>
      <c r="Y3" s="280"/>
      <c r="Z3" s="280"/>
      <c r="AB3" s="219"/>
      <c r="AC3" s="219"/>
    </row>
    <row r="4" spans="1:29" ht="15">
      <c r="A4" s="96" t="s">
        <v>323</v>
      </c>
      <c r="Q4" s="280"/>
      <c r="R4" s="280"/>
      <c r="S4" s="280"/>
      <c r="T4" s="280"/>
      <c r="U4" s="280"/>
      <c r="V4" s="280"/>
      <c r="W4" s="280"/>
      <c r="X4" s="280"/>
      <c r="Y4" s="280"/>
      <c r="Z4" s="280"/>
      <c r="AB4" s="219"/>
      <c r="AC4" s="219"/>
    </row>
    <row r="5" spans="17:29" ht="15" thickBot="1"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>
        <v>2854</v>
      </c>
      <c r="AB5" s="219"/>
      <c r="AC5" s="219"/>
    </row>
    <row r="6" spans="1:29" ht="15.75" thickBot="1">
      <c r="A6" s="193" t="s">
        <v>157</v>
      </c>
      <c r="B6" s="218">
        <v>43497</v>
      </c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19"/>
      <c r="AC6" s="219"/>
    </row>
    <row r="7" spans="1:29" ht="14.25">
      <c r="A7" s="221" t="s">
        <v>324</v>
      </c>
      <c r="B7" s="222">
        <v>309</v>
      </c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19"/>
      <c r="AC7" s="219"/>
    </row>
    <row r="8" spans="1:29" ht="14.25">
      <c r="A8" s="223" t="s">
        <v>325</v>
      </c>
      <c r="B8" s="222">
        <v>247</v>
      </c>
      <c r="Q8" s="280"/>
      <c r="R8" s="280"/>
      <c r="S8" s="280"/>
      <c r="T8" s="280"/>
      <c r="U8" s="280"/>
      <c r="V8" s="280"/>
      <c r="W8" s="280"/>
      <c r="Y8" s="280"/>
      <c r="Z8" s="280"/>
      <c r="AA8" s="280"/>
      <c r="AB8" s="219"/>
      <c r="AC8" s="219"/>
    </row>
    <row r="9" spans="1:29" ht="15" customHeight="1">
      <c r="A9" s="221" t="s">
        <v>19</v>
      </c>
      <c r="B9" s="222">
        <v>243</v>
      </c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19"/>
      <c r="AC9" s="219"/>
    </row>
    <row r="10" spans="1:2" ht="14.25">
      <c r="A10" s="223" t="s">
        <v>326</v>
      </c>
      <c r="B10" s="222">
        <v>196</v>
      </c>
    </row>
    <row r="11" spans="1:2" ht="14.25">
      <c r="A11" s="221" t="s">
        <v>327</v>
      </c>
      <c r="B11" s="222">
        <v>134</v>
      </c>
    </row>
    <row r="12" spans="1:2" ht="14.25">
      <c r="A12" s="221" t="s">
        <v>328</v>
      </c>
      <c r="B12" s="222">
        <v>101</v>
      </c>
    </row>
    <row r="13" spans="1:2" ht="15" customHeight="1">
      <c r="A13" s="221" t="s">
        <v>215</v>
      </c>
      <c r="B13" s="222">
        <v>85</v>
      </c>
    </row>
    <row r="14" spans="1:2" ht="14.25">
      <c r="A14" s="221" t="s">
        <v>199</v>
      </c>
      <c r="B14" s="222">
        <v>83</v>
      </c>
    </row>
    <row r="15" spans="1:2" ht="14.25">
      <c r="A15" s="224" t="s">
        <v>329</v>
      </c>
      <c r="B15" s="222">
        <v>80</v>
      </c>
    </row>
    <row r="16" spans="1:2" ht="15" thickBot="1">
      <c r="A16" s="221" t="s">
        <v>223</v>
      </c>
      <c r="B16" s="222">
        <v>70</v>
      </c>
    </row>
    <row r="17" spans="1:2" ht="15.75" thickBot="1">
      <c r="A17" s="225" t="s">
        <v>153</v>
      </c>
      <c r="B17" s="226">
        <f>SUM(B7:B16)</f>
        <v>1548</v>
      </c>
    </row>
    <row r="18" spans="1:27" s="118" customFormat="1" ht="15">
      <c r="A18" s="202"/>
      <c r="B18" s="174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</row>
    <row r="19" spans="1:2" ht="45.75" customHeight="1">
      <c r="A19" s="114" t="s">
        <v>171</v>
      </c>
      <c r="B19" s="114"/>
    </row>
    <row r="20" spans="1:2" ht="14.25">
      <c r="A20" s="116"/>
      <c r="B20" s="117"/>
    </row>
    <row r="21" spans="1:2" ht="82.5" customHeight="1">
      <c r="A21" s="114" t="s">
        <v>172</v>
      </c>
      <c r="B21" s="114"/>
    </row>
    <row r="22" spans="1:2" ht="14.25">
      <c r="A22" s="114"/>
      <c r="B22" s="117"/>
    </row>
    <row r="23" spans="1:2" ht="66.75" customHeight="1">
      <c r="A23" s="114" t="s">
        <v>173</v>
      </c>
      <c r="B23" s="114"/>
    </row>
    <row r="24" spans="1:2" ht="14.25">
      <c r="A24" s="116"/>
      <c r="B24" s="117"/>
    </row>
    <row r="25" spans="1:2" ht="38.25">
      <c r="A25" s="160" t="s">
        <v>174</v>
      </c>
      <c r="B25" s="117"/>
    </row>
    <row r="26" ht="14.25">
      <c r="B26" s="227"/>
    </row>
    <row r="27" ht="14.25">
      <c r="B27" s="227"/>
    </row>
    <row r="28" ht="14.25">
      <c r="B28" s="227"/>
    </row>
    <row r="29" ht="14.25">
      <c r="B29" s="227"/>
    </row>
    <row r="30" ht="14.25">
      <c r="B30" s="227"/>
    </row>
    <row r="31" ht="14.25">
      <c r="B31" s="227"/>
    </row>
    <row r="32" ht="14.25">
      <c r="B32" s="227"/>
    </row>
    <row r="33" ht="14.25">
      <c r="B33" s="227"/>
    </row>
    <row r="34" ht="14.25">
      <c r="B34" s="227"/>
    </row>
    <row r="35" ht="14.25">
      <c r="B35" s="227"/>
    </row>
    <row r="36" ht="14.25">
      <c r="B36" s="227"/>
    </row>
    <row r="37" ht="14.25">
      <c r="B37" s="227"/>
    </row>
    <row r="38" ht="14.25">
      <c r="B38" s="227"/>
    </row>
    <row r="39" ht="14.25">
      <c r="B39" s="227"/>
    </row>
    <row r="40" ht="14.25">
      <c r="B40" s="227"/>
    </row>
    <row r="41" ht="14.25">
      <c r="B41" s="227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29"/>
  <sheetViews>
    <sheetView zoomScalePageLayoutView="0" workbookViewId="0" topLeftCell="A151">
      <selection activeCell="A163" sqref="A163:B172"/>
    </sheetView>
  </sheetViews>
  <sheetFormatPr defaultColWidth="9.140625" defaultRowHeight="15"/>
  <cols>
    <col min="1" max="1" width="34.00390625" style="0" customWidth="1"/>
  </cols>
  <sheetData>
    <row r="1" spans="1:2" s="1" customFormat="1" ht="15.75" thickBot="1">
      <c r="A1" s="12" t="s">
        <v>88</v>
      </c>
      <c r="B1" s="66">
        <v>43435</v>
      </c>
    </row>
    <row r="2" spans="1:2" s="13" customFormat="1" ht="15">
      <c r="A2" s="125" t="s">
        <v>2</v>
      </c>
      <c r="B2" s="127">
        <v>235</v>
      </c>
    </row>
    <row r="3" spans="1:2" s="13" customFormat="1" ht="15">
      <c r="A3" s="79" t="s">
        <v>146</v>
      </c>
      <c r="B3" s="129">
        <v>193</v>
      </c>
    </row>
    <row r="4" spans="1:2" s="13" customFormat="1" ht="15">
      <c r="A4" s="79" t="s">
        <v>7</v>
      </c>
      <c r="B4" s="129">
        <f>137+6</f>
        <v>143</v>
      </c>
    </row>
    <row r="5" spans="1:2" s="13" customFormat="1" ht="15">
      <c r="A5" s="79" t="s">
        <v>11</v>
      </c>
      <c r="B5" s="129">
        <v>108</v>
      </c>
    </row>
    <row r="6" spans="1:2" s="1" customFormat="1" ht="15">
      <c r="A6" s="14" t="s">
        <v>141</v>
      </c>
      <c r="B6" s="81">
        <v>97</v>
      </c>
    </row>
    <row r="7" spans="1:2" s="1" customFormat="1" ht="15">
      <c r="A7" s="14" t="s">
        <v>9</v>
      </c>
      <c r="B7" s="81">
        <v>71</v>
      </c>
    </row>
    <row r="8" spans="1:2" s="1" customFormat="1" ht="15">
      <c r="A8" s="14" t="s">
        <v>8</v>
      </c>
      <c r="B8" s="81">
        <v>67</v>
      </c>
    </row>
    <row r="9" spans="1:2" s="1" customFormat="1" ht="15">
      <c r="A9" s="14" t="s">
        <v>4</v>
      </c>
      <c r="B9" s="81">
        <v>59</v>
      </c>
    </row>
    <row r="10" spans="1:2" s="1" customFormat="1" ht="15">
      <c r="A10" s="14" t="s">
        <v>77</v>
      </c>
      <c r="B10" s="81">
        <v>55</v>
      </c>
    </row>
    <row r="11" spans="1:2" s="1" customFormat="1" ht="15">
      <c r="A11" s="14" t="s">
        <v>92</v>
      </c>
      <c r="B11" s="81">
        <v>48</v>
      </c>
    </row>
    <row r="12" spans="1:2" s="1" customFormat="1" ht="15">
      <c r="A12" s="14" t="s">
        <v>13</v>
      </c>
      <c r="B12" s="81">
        <v>48</v>
      </c>
    </row>
    <row r="13" spans="1:2" s="1" customFormat="1" ht="15">
      <c r="A13" s="14" t="s">
        <v>132</v>
      </c>
      <c r="B13" s="81">
        <v>45</v>
      </c>
    </row>
    <row r="14" spans="1:2" s="1" customFormat="1" ht="15">
      <c r="A14" s="14" t="s">
        <v>6</v>
      </c>
      <c r="B14" s="81">
        <v>42</v>
      </c>
    </row>
    <row r="15" spans="1:2" s="1" customFormat="1" ht="15">
      <c r="A15" s="14" t="s">
        <v>5</v>
      </c>
      <c r="B15" s="81">
        <v>42</v>
      </c>
    </row>
    <row r="16" spans="1:2" s="1" customFormat="1" ht="15">
      <c r="A16" s="14" t="s">
        <v>144</v>
      </c>
      <c r="B16" s="81">
        <v>41</v>
      </c>
    </row>
    <row r="17" spans="1:2" s="1" customFormat="1" ht="15">
      <c r="A17" s="14" t="s">
        <v>26</v>
      </c>
      <c r="B17" s="81">
        <v>26</v>
      </c>
    </row>
    <row r="18" spans="1:2" s="1" customFormat="1" ht="15">
      <c r="A18" s="14" t="s">
        <v>10</v>
      </c>
      <c r="B18" s="81">
        <v>25</v>
      </c>
    </row>
    <row r="19" spans="1:2" s="1" customFormat="1" ht="15">
      <c r="A19" s="14" t="s">
        <v>21</v>
      </c>
      <c r="B19" s="81">
        <v>25</v>
      </c>
    </row>
    <row r="20" spans="1:2" s="1" customFormat="1" ht="15">
      <c r="A20" s="14" t="s">
        <v>67</v>
      </c>
      <c r="B20" s="81">
        <v>23</v>
      </c>
    </row>
    <row r="21" spans="1:2" s="1" customFormat="1" ht="15">
      <c r="A21" s="14" t="s">
        <v>69</v>
      </c>
      <c r="B21" s="81">
        <v>20</v>
      </c>
    </row>
    <row r="22" spans="1:2" s="1" customFormat="1" ht="15">
      <c r="A22" s="14" t="s">
        <v>20</v>
      </c>
      <c r="B22" s="81">
        <v>16</v>
      </c>
    </row>
    <row r="23" spans="1:2" s="1" customFormat="1" ht="15">
      <c r="A23" s="14" t="s">
        <v>125</v>
      </c>
      <c r="B23" s="81">
        <v>13</v>
      </c>
    </row>
    <row r="24" spans="1:2" s="1" customFormat="1" ht="15">
      <c r="A24" s="14" t="s">
        <v>89</v>
      </c>
      <c r="B24" s="81">
        <v>13</v>
      </c>
    </row>
    <row r="25" spans="1:2" s="1" customFormat="1" ht="15">
      <c r="A25" s="14" t="s">
        <v>237</v>
      </c>
      <c r="B25" s="81">
        <v>13</v>
      </c>
    </row>
    <row r="26" spans="1:2" s="1" customFormat="1" ht="15">
      <c r="A26" s="14" t="s">
        <v>110</v>
      </c>
      <c r="B26" s="81">
        <v>12</v>
      </c>
    </row>
    <row r="27" spans="1:2" s="1" customFormat="1" ht="15">
      <c r="A27" s="14" t="s">
        <v>78</v>
      </c>
      <c r="B27" s="81">
        <v>11</v>
      </c>
    </row>
    <row r="28" spans="1:2" s="1" customFormat="1" ht="15">
      <c r="A28" s="14" t="s">
        <v>27</v>
      </c>
      <c r="B28" s="81">
        <v>11</v>
      </c>
    </row>
    <row r="29" spans="1:2" s="1" customFormat="1" ht="15">
      <c r="A29" s="14" t="s">
        <v>51</v>
      </c>
      <c r="B29" s="81">
        <v>10</v>
      </c>
    </row>
    <row r="30" spans="1:2" s="1" customFormat="1" ht="15">
      <c r="A30" s="14" t="s">
        <v>42</v>
      </c>
      <c r="B30" s="81">
        <v>10</v>
      </c>
    </row>
    <row r="31" spans="1:2" s="1" customFormat="1" ht="15">
      <c r="A31" s="14" t="s">
        <v>25</v>
      </c>
      <c r="B31" s="81">
        <v>10</v>
      </c>
    </row>
    <row r="32" spans="1:2" s="1" customFormat="1" ht="15">
      <c r="A32" s="14" t="s">
        <v>63</v>
      </c>
      <c r="B32" s="81">
        <v>9</v>
      </c>
    </row>
    <row r="33" spans="1:2" s="1" customFormat="1" ht="15">
      <c r="A33" s="14" t="s">
        <v>35</v>
      </c>
      <c r="B33" s="81">
        <v>8</v>
      </c>
    </row>
    <row r="34" spans="1:2" s="1" customFormat="1" ht="15">
      <c r="A34" s="14" t="s">
        <v>58</v>
      </c>
      <c r="B34" s="81">
        <v>8</v>
      </c>
    </row>
    <row r="35" spans="1:2" s="1" customFormat="1" ht="15">
      <c r="A35" s="14" t="s">
        <v>45</v>
      </c>
      <c r="B35" s="81">
        <v>7</v>
      </c>
    </row>
    <row r="36" spans="1:2" s="1" customFormat="1" ht="15">
      <c r="A36" s="14" t="s">
        <v>66</v>
      </c>
      <c r="B36" s="81">
        <v>7</v>
      </c>
    </row>
    <row r="37" spans="1:2" s="1" customFormat="1" ht="15">
      <c r="A37" s="14" t="s">
        <v>12</v>
      </c>
      <c r="B37" s="81">
        <v>7</v>
      </c>
    </row>
    <row r="38" spans="1:2" s="1" customFormat="1" ht="15">
      <c r="A38" s="14" t="s">
        <v>71</v>
      </c>
      <c r="B38" s="81">
        <v>7</v>
      </c>
    </row>
    <row r="39" spans="1:2" s="1" customFormat="1" ht="15">
      <c r="A39" s="14" t="s">
        <v>128</v>
      </c>
      <c r="B39" s="81">
        <v>6</v>
      </c>
    </row>
    <row r="40" spans="1:2" s="1" customFormat="1" ht="15">
      <c r="A40" s="14" t="s">
        <v>40</v>
      </c>
      <c r="B40" s="81">
        <v>6</v>
      </c>
    </row>
    <row r="41" spans="1:2" s="1" customFormat="1" ht="15">
      <c r="A41" s="14" t="s">
        <v>31</v>
      </c>
      <c r="B41" s="81">
        <v>6</v>
      </c>
    </row>
    <row r="42" spans="1:2" s="1" customFormat="1" ht="15">
      <c r="A42" s="14" t="s">
        <v>23</v>
      </c>
      <c r="B42" s="81">
        <v>5</v>
      </c>
    </row>
    <row r="43" spans="1:2" s="1" customFormat="1" ht="15">
      <c r="A43" s="14" t="s">
        <v>36</v>
      </c>
      <c r="B43" s="81">
        <v>5</v>
      </c>
    </row>
    <row r="44" spans="1:2" s="1" customFormat="1" ht="15">
      <c r="A44" s="14" t="s">
        <v>54</v>
      </c>
      <c r="B44" s="81">
        <v>5</v>
      </c>
    </row>
    <row r="45" spans="1:2" s="1" customFormat="1" ht="15">
      <c r="A45" s="14" t="s">
        <v>68</v>
      </c>
      <c r="B45" s="81">
        <v>5</v>
      </c>
    </row>
    <row r="46" spans="1:2" s="1" customFormat="1" ht="15">
      <c r="A46" s="14" t="s">
        <v>149</v>
      </c>
      <c r="B46" s="81">
        <v>5</v>
      </c>
    </row>
    <row r="47" spans="1:2" s="1" customFormat="1" ht="15">
      <c r="A47" s="14" t="s">
        <v>124</v>
      </c>
      <c r="B47" s="81">
        <v>5</v>
      </c>
    </row>
    <row r="48" spans="1:2" s="1" customFormat="1" ht="15">
      <c r="A48" s="14" t="s">
        <v>184</v>
      </c>
      <c r="B48" s="81">
        <v>5</v>
      </c>
    </row>
    <row r="49" spans="1:2" s="1" customFormat="1" ht="15">
      <c r="A49" s="14" t="s">
        <v>3</v>
      </c>
      <c r="B49" s="81">
        <v>5</v>
      </c>
    </row>
    <row r="50" spans="1:2" s="1" customFormat="1" ht="15">
      <c r="A50" s="126" t="s">
        <v>251</v>
      </c>
      <c r="B50" s="128">
        <v>5</v>
      </c>
    </row>
    <row r="51" spans="1:2" s="1" customFormat="1" ht="15">
      <c r="A51" s="14" t="s">
        <v>29</v>
      </c>
      <c r="B51" s="81">
        <v>5</v>
      </c>
    </row>
    <row r="52" spans="1:2" s="1" customFormat="1" ht="15">
      <c r="A52" s="14" t="s">
        <v>103</v>
      </c>
      <c r="B52" s="81">
        <v>4</v>
      </c>
    </row>
    <row r="53" spans="1:2" s="1" customFormat="1" ht="15">
      <c r="A53" s="14" t="s">
        <v>255</v>
      </c>
      <c r="B53" s="81">
        <v>4</v>
      </c>
    </row>
    <row r="54" spans="1:2" s="1" customFormat="1" ht="15">
      <c r="A54" s="14" t="s">
        <v>38</v>
      </c>
      <c r="B54" s="81">
        <v>4</v>
      </c>
    </row>
    <row r="55" spans="1:2" s="1" customFormat="1" ht="15">
      <c r="A55" s="14" t="s">
        <v>65</v>
      </c>
      <c r="B55" s="81">
        <v>4</v>
      </c>
    </row>
    <row r="56" spans="1:2" s="1" customFormat="1" ht="15">
      <c r="A56" s="14" t="s">
        <v>96</v>
      </c>
      <c r="B56" s="81">
        <v>4</v>
      </c>
    </row>
    <row r="57" spans="1:2" s="1" customFormat="1" ht="15">
      <c r="A57" s="14" t="s">
        <v>60</v>
      </c>
      <c r="B57" s="81">
        <v>4</v>
      </c>
    </row>
    <row r="58" spans="1:2" s="1" customFormat="1" ht="15">
      <c r="A58" s="14" t="s">
        <v>102</v>
      </c>
      <c r="B58" s="81">
        <v>4</v>
      </c>
    </row>
    <row r="59" spans="1:2" s="1" customFormat="1" ht="15">
      <c r="A59" s="14" t="s">
        <v>130</v>
      </c>
      <c r="B59" s="81">
        <v>3</v>
      </c>
    </row>
    <row r="60" spans="1:2" s="1" customFormat="1" ht="15">
      <c r="A60" s="14" t="s">
        <v>108</v>
      </c>
      <c r="B60" s="81">
        <v>3</v>
      </c>
    </row>
    <row r="61" spans="1:2" s="1" customFormat="1" ht="15">
      <c r="A61" s="14" t="s">
        <v>72</v>
      </c>
      <c r="B61" s="81">
        <v>3</v>
      </c>
    </row>
    <row r="62" spans="1:2" s="1" customFormat="1" ht="15">
      <c r="A62" s="14" t="s">
        <v>48</v>
      </c>
      <c r="B62" s="81">
        <v>3</v>
      </c>
    </row>
    <row r="63" spans="1:2" s="1" customFormat="1" ht="15">
      <c r="A63" s="14" t="s">
        <v>37</v>
      </c>
      <c r="B63" s="81">
        <v>3</v>
      </c>
    </row>
    <row r="64" spans="1:2" s="1" customFormat="1" ht="15">
      <c r="A64" s="14" t="s">
        <v>179</v>
      </c>
      <c r="B64" s="81">
        <v>3</v>
      </c>
    </row>
    <row r="65" spans="1:2" s="1" customFormat="1" ht="15">
      <c r="A65" s="14" t="s">
        <v>140</v>
      </c>
      <c r="B65" s="81">
        <v>3</v>
      </c>
    </row>
    <row r="66" spans="1:2" s="1" customFormat="1" ht="15">
      <c r="A66" s="14" t="s">
        <v>114</v>
      </c>
      <c r="B66" s="81">
        <v>3</v>
      </c>
    </row>
    <row r="67" spans="1:2" s="1" customFormat="1" ht="15">
      <c r="A67" s="14" t="s">
        <v>94</v>
      </c>
      <c r="B67" s="81">
        <v>3</v>
      </c>
    </row>
    <row r="68" spans="1:2" s="1" customFormat="1" ht="15">
      <c r="A68" s="14" t="s">
        <v>64</v>
      </c>
      <c r="B68" s="81">
        <v>3</v>
      </c>
    </row>
    <row r="69" spans="1:2" s="1" customFormat="1" ht="15">
      <c r="A69" s="14" t="s">
        <v>50</v>
      </c>
      <c r="B69" s="81">
        <v>2</v>
      </c>
    </row>
    <row r="70" spans="1:2" s="1" customFormat="1" ht="15">
      <c r="A70" s="14" t="s">
        <v>91</v>
      </c>
      <c r="B70" s="81">
        <v>2</v>
      </c>
    </row>
    <row r="71" spans="1:2" s="1" customFormat="1" ht="15">
      <c r="A71" s="14" t="s">
        <v>56</v>
      </c>
      <c r="B71" s="81">
        <v>2</v>
      </c>
    </row>
    <row r="72" spans="1:2" s="1" customFormat="1" ht="15">
      <c r="A72" s="14" t="s">
        <v>116</v>
      </c>
      <c r="B72" s="81">
        <v>2</v>
      </c>
    </row>
    <row r="73" spans="1:2" s="1" customFormat="1" ht="15">
      <c r="A73" s="14" t="s">
        <v>135</v>
      </c>
      <c r="B73" s="81">
        <v>2</v>
      </c>
    </row>
    <row r="74" spans="1:2" s="1" customFormat="1" ht="15">
      <c r="A74" s="14" t="s">
        <v>74</v>
      </c>
      <c r="B74" s="81">
        <v>2</v>
      </c>
    </row>
    <row r="75" spans="1:2" s="1" customFormat="1" ht="15">
      <c r="A75" s="14" t="s">
        <v>150</v>
      </c>
      <c r="B75" s="81">
        <v>2</v>
      </c>
    </row>
    <row r="76" spans="1:2" s="1" customFormat="1" ht="15">
      <c r="A76" s="14" t="s">
        <v>118</v>
      </c>
      <c r="B76" s="81">
        <v>2</v>
      </c>
    </row>
    <row r="77" spans="1:2" s="1" customFormat="1" ht="15">
      <c r="A77" s="14" t="s">
        <v>33</v>
      </c>
      <c r="B77" s="81">
        <v>2</v>
      </c>
    </row>
    <row r="78" spans="1:2" s="1" customFormat="1" ht="15">
      <c r="A78" s="14" t="s">
        <v>99</v>
      </c>
      <c r="B78" s="81">
        <v>2</v>
      </c>
    </row>
    <row r="79" spans="1:2" s="1" customFormat="1" ht="15">
      <c r="A79" s="14" t="s">
        <v>22</v>
      </c>
      <c r="B79" s="81">
        <v>2</v>
      </c>
    </row>
    <row r="80" spans="1:2" s="1" customFormat="1" ht="15">
      <c r="A80" s="14" t="s">
        <v>113</v>
      </c>
      <c r="B80" s="81">
        <v>2</v>
      </c>
    </row>
    <row r="81" spans="1:2" s="1" customFormat="1" ht="15">
      <c r="A81" s="14" t="s">
        <v>55</v>
      </c>
      <c r="B81" s="81">
        <v>2</v>
      </c>
    </row>
    <row r="82" spans="1:2" s="1" customFormat="1" ht="15">
      <c r="A82" s="14" t="s">
        <v>112</v>
      </c>
      <c r="B82" s="81">
        <v>2</v>
      </c>
    </row>
    <row r="83" spans="1:2" s="1" customFormat="1" ht="15">
      <c r="A83" s="14" t="s">
        <v>152</v>
      </c>
      <c r="B83" s="81">
        <v>1</v>
      </c>
    </row>
    <row r="84" spans="1:2" s="1" customFormat="1" ht="15">
      <c r="A84" s="14" t="s">
        <v>18</v>
      </c>
      <c r="B84" s="81">
        <v>1</v>
      </c>
    </row>
    <row r="85" spans="1:2" s="1" customFormat="1" ht="15">
      <c r="A85" s="14" t="s">
        <v>180</v>
      </c>
      <c r="B85" s="81">
        <v>1</v>
      </c>
    </row>
    <row r="86" spans="1:2" s="1" customFormat="1" ht="15">
      <c r="A86" s="14" t="s">
        <v>229</v>
      </c>
      <c r="B86" s="81">
        <v>1</v>
      </c>
    </row>
    <row r="87" spans="1:2" s="1" customFormat="1" ht="15">
      <c r="A87" s="14" t="s">
        <v>189</v>
      </c>
      <c r="B87" s="81">
        <v>1</v>
      </c>
    </row>
    <row r="88" spans="1:2" s="1" customFormat="1" ht="15">
      <c r="A88" s="14" t="s">
        <v>52</v>
      </c>
      <c r="B88" s="81">
        <v>1</v>
      </c>
    </row>
    <row r="89" spans="1:2" s="1" customFormat="1" ht="15">
      <c r="A89" s="14" t="s">
        <v>105</v>
      </c>
      <c r="B89" s="81">
        <v>1</v>
      </c>
    </row>
    <row r="90" spans="1:2" s="1" customFormat="1" ht="15">
      <c r="A90" s="14" t="s">
        <v>32</v>
      </c>
      <c r="B90" s="81">
        <v>1</v>
      </c>
    </row>
    <row r="91" spans="1:2" s="1" customFormat="1" ht="15">
      <c r="A91" s="14" t="s">
        <v>41</v>
      </c>
      <c r="B91" s="81">
        <v>1</v>
      </c>
    </row>
    <row r="92" spans="1:2" s="1" customFormat="1" ht="15">
      <c r="A92" s="14" t="s">
        <v>95</v>
      </c>
      <c r="B92" s="81">
        <v>1</v>
      </c>
    </row>
    <row r="93" spans="1:2" s="1" customFormat="1" ht="15">
      <c r="A93" s="14" t="s">
        <v>106</v>
      </c>
      <c r="B93" s="81">
        <v>1</v>
      </c>
    </row>
    <row r="94" spans="1:2" s="1" customFormat="1" ht="15">
      <c r="A94" s="14" t="s">
        <v>234</v>
      </c>
      <c r="B94" s="81">
        <v>1</v>
      </c>
    </row>
    <row r="95" spans="1:2" s="1" customFormat="1" ht="15">
      <c r="A95" s="14" t="s">
        <v>253</v>
      </c>
      <c r="B95" s="81">
        <v>1</v>
      </c>
    </row>
    <row r="96" spans="1:2" s="1" customFormat="1" ht="15">
      <c r="A96" s="14" t="s">
        <v>76</v>
      </c>
      <c r="B96" s="81">
        <v>1</v>
      </c>
    </row>
    <row r="97" spans="1:2" s="1" customFormat="1" ht="15">
      <c r="A97" s="14" t="s">
        <v>122</v>
      </c>
      <c r="B97" s="81">
        <v>1</v>
      </c>
    </row>
    <row r="98" spans="1:2" s="1" customFormat="1" ht="15">
      <c r="A98" s="14" t="s">
        <v>147</v>
      </c>
      <c r="B98" s="81">
        <v>1</v>
      </c>
    </row>
    <row r="99" spans="1:2" s="1" customFormat="1" ht="15">
      <c r="A99" s="14" t="s">
        <v>57</v>
      </c>
      <c r="B99" s="81">
        <v>1</v>
      </c>
    </row>
    <row r="100" spans="1:2" s="1" customFormat="1" ht="15">
      <c r="A100" s="14" t="s">
        <v>151</v>
      </c>
      <c r="B100" s="81">
        <v>1</v>
      </c>
    </row>
    <row r="101" spans="1:2" s="1" customFormat="1" ht="15">
      <c r="A101" s="14" t="s">
        <v>288</v>
      </c>
      <c r="B101" s="81">
        <v>1</v>
      </c>
    </row>
    <row r="102" spans="1:2" s="1" customFormat="1" ht="15">
      <c r="A102" s="14" t="s">
        <v>289</v>
      </c>
      <c r="B102" s="81">
        <v>1</v>
      </c>
    </row>
    <row r="103" spans="1:2" s="1" customFormat="1" ht="15">
      <c r="A103" s="14" t="s">
        <v>290</v>
      </c>
      <c r="B103" s="81">
        <v>1</v>
      </c>
    </row>
    <row r="104" spans="1:2" s="1" customFormat="1" ht="15">
      <c r="A104" s="14" t="s">
        <v>291</v>
      </c>
      <c r="B104" s="81">
        <v>1</v>
      </c>
    </row>
    <row r="105" spans="1:2" s="1" customFormat="1" ht="15">
      <c r="A105" s="14" t="s">
        <v>292</v>
      </c>
      <c r="B105" s="81">
        <v>1</v>
      </c>
    </row>
    <row r="106" spans="1:2" s="1" customFormat="1" ht="15">
      <c r="A106" s="14" t="s">
        <v>293</v>
      </c>
      <c r="B106" s="81">
        <v>1</v>
      </c>
    </row>
    <row r="107" spans="1:2" s="1" customFormat="1" ht="15">
      <c r="A107" s="14" t="s">
        <v>142</v>
      </c>
      <c r="B107" s="81">
        <v>0</v>
      </c>
    </row>
    <row r="108" spans="1:2" s="1" customFormat="1" ht="15">
      <c r="A108" s="126" t="s">
        <v>39</v>
      </c>
      <c r="B108" s="128">
        <v>0</v>
      </c>
    </row>
    <row r="109" spans="1:2" s="11" customFormat="1" ht="15">
      <c r="A109" s="14" t="s">
        <v>134</v>
      </c>
      <c r="B109" s="81">
        <v>0</v>
      </c>
    </row>
    <row r="110" spans="1:2" s="11" customFormat="1" ht="15">
      <c r="A110" s="14" t="s">
        <v>97</v>
      </c>
      <c r="B110" s="81">
        <v>0</v>
      </c>
    </row>
    <row r="111" spans="1:2" s="11" customFormat="1" ht="15">
      <c r="A111" s="14" t="s">
        <v>98</v>
      </c>
      <c r="B111" s="81">
        <v>0</v>
      </c>
    </row>
    <row r="112" spans="1:2" s="11" customFormat="1" ht="15">
      <c r="A112" s="14" t="s">
        <v>119</v>
      </c>
      <c r="B112" s="81">
        <v>0</v>
      </c>
    </row>
    <row r="113" spans="1:2" s="1" customFormat="1" ht="15">
      <c r="A113" s="126" t="s">
        <v>228</v>
      </c>
      <c r="B113" s="128">
        <v>0</v>
      </c>
    </row>
    <row r="114" spans="1:2" s="1" customFormat="1" ht="15">
      <c r="A114" s="14" t="s">
        <v>115</v>
      </c>
      <c r="B114" s="81">
        <v>0</v>
      </c>
    </row>
    <row r="115" spans="1:2" s="1" customFormat="1" ht="15">
      <c r="A115" s="14" t="s">
        <v>139</v>
      </c>
      <c r="B115" s="81">
        <v>0</v>
      </c>
    </row>
    <row r="116" spans="1:2" s="1" customFormat="1" ht="15">
      <c r="A116" s="14" t="s">
        <v>185</v>
      </c>
      <c r="B116" s="81">
        <v>0</v>
      </c>
    </row>
    <row r="117" spans="1:2" s="1" customFormat="1" ht="15">
      <c r="A117" s="14" t="s">
        <v>101</v>
      </c>
      <c r="B117" s="81">
        <v>0</v>
      </c>
    </row>
    <row r="118" spans="1:2" s="1" customFormat="1" ht="15">
      <c r="A118" s="14" t="s">
        <v>148</v>
      </c>
      <c r="B118" s="81">
        <v>0</v>
      </c>
    </row>
    <row r="119" spans="1:2" s="1" customFormat="1" ht="15">
      <c r="A119" s="14" t="s">
        <v>129</v>
      </c>
      <c r="B119" s="81">
        <v>0</v>
      </c>
    </row>
    <row r="120" spans="1:2" s="1" customFormat="1" ht="15">
      <c r="A120" s="14" t="s">
        <v>183</v>
      </c>
      <c r="B120" s="81">
        <v>0</v>
      </c>
    </row>
    <row r="121" spans="1:2" s="1" customFormat="1" ht="15">
      <c r="A121" s="14" t="s">
        <v>133</v>
      </c>
      <c r="B121" s="81">
        <v>0</v>
      </c>
    </row>
    <row r="122" spans="1:2" s="1" customFormat="1" ht="15">
      <c r="A122" s="14" t="s">
        <v>120</v>
      </c>
      <c r="B122" s="81">
        <v>0</v>
      </c>
    </row>
    <row r="123" spans="1:2" s="1" customFormat="1" ht="15">
      <c r="A123" s="14" t="s">
        <v>123</v>
      </c>
      <c r="B123" s="81">
        <v>0</v>
      </c>
    </row>
    <row r="124" spans="1:2" s="1" customFormat="1" ht="15">
      <c r="A124" s="14" t="s">
        <v>182</v>
      </c>
      <c r="B124" s="81">
        <v>0</v>
      </c>
    </row>
    <row r="125" spans="1:2" s="1" customFormat="1" ht="15">
      <c r="A125" s="14" t="s">
        <v>136</v>
      </c>
      <c r="B125" s="81">
        <v>0</v>
      </c>
    </row>
    <row r="126" spans="1:2" s="1" customFormat="1" ht="15">
      <c r="A126" s="14" t="s">
        <v>238</v>
      </c>
      <c r="B126" s="81">
        <v>0</v>
      </c>
    </row>
    <row r="127" spans="1:2" s="1" customFormat="1" ht="15">
      <c r="A127" s="81" t="s">
        <v>256</v>
      </c>
      <c r="B127" s="81">
        <v>0</v>
      </c>
    </row>
    <row r="128" spans="1:2" s="1" customFormat="1" ht="15">
      <c r="A128" s="14" t="s">
        <v>111</v>
      </c>
      <c r="B128" s="81">
        <v>0</v>
      </c>
    </row>
    <row r="129" spans="1:2" s="1" customFormat="1" ht="15">
      <c r="A129" s="14" t="s">
        <v>127</v>
      </c>
      <c r="B129" s="81">
        <v>0</v>
      </c>
    </row>
    <row r="130" spans="1:2" s="1" customFormat="1" ht="15">
      <c r="A130" s="14" t="s">
        <v>30</v>
      </c>
      <c r="B130" s="81">
        <v>0</v>
      </c>
    </row>
    <row r="131" spans="1:2" s="1" customFormat="1" ht="15">
      <c r="A131" s="14" t="s">
        <v>104</v>
      </c>
      <c r="B131" s="81">
        <v>0</v>
      </c>
    </row>
    <row r="132" spans="1:2" s="1" customFormat="1" ht="15">
      <c r="A132" s="14" t="s">
        <v>90</v>
      </c>
      <c r="B132" s="81">
        <v>0</v>
      </c>
    </row>
    <row r="133" spans="1:2" s="1" customFormat="1" ht="15">
      <c r="A133" s="14" t="s">
        <v>117</v>
      </c>
      <c r="B133" s="81">
        <v>0</v>
      </c>
    </row>
    <row r="134" spans="1:2" s="1" customFormat="1" ht="15">
      <c r="A134" s="14" t="s">
        <v>126</v>
      </c>
      <c r="B134" s="81">
        <v>0</v>
      </c>
    </row>
    <row r="135" spans="1:2" s="1" customFormat="1" ht="15">
      <c r="A135" s="14" t="s">
        <v>236</v>
      </c>
      <c r="B135" s="81">
        <v>0</v>
      </c>
    </row>
    <row r="136" spans="1:2" s="1" customFormat="1" ht="15">
      <c r="A136" s="14" t="s">
        <v>252</v>
      </c>
      <c r="B136" s="81">
        <v>0</v>
      </c>
    </row>
    <row r="137" spans="1:2" s="1" customFormat="1" ht="15">
      <c r="A137" s="14" t="s">
        <v>254</v>
      </c>
      <c r="B137" s="81">
        <v>0</v>
      </c>
    </row>
    <row r="138" spans="1:2" s="1" customFormat="1" ht="15">
      <c r="A138" s="14" t="s">
        <v>243</v>
      </c>
      <c r="B138" s="81">
        <v>0</v>
      </c>
    </row>
    <row r="139" spans="1:2" s="1" customFormat="1" ht="15">
      <c r="A139" s="14" t="s">
        <v>100</v>
      </c>
      <c r="B139" s="81">
        <v>0</v>
      </c>
    </row>
    <row r="140" spans="1:2" s="1" customFormat="1" ht="15">
      <c r="A140" s="126" t="s">
        <v>75</v>
      </c>
      <c r="B140" s="128">
        <v>0</v>
      </c>
    </row>
    <row r="141" spans="1:2" s="1" customFormat="1" ht="15">
      <c r="A141" s="14" t="s">
        <v>181</v>
      </c>
      <c r="B141" s="81">
        <v>0</v>
      </c>
    </row>
    <row r="142" spans="1:2" s="1" customFormat="1" ht="15">
      <c r="A142" s="14" t="s">
        <v>138</v>
      </c>
      <c r="B142" s="81">
        <v>0</v>
      </c>
    </row>
    <row r="143" spans="1:2" s="1" customFormat="1" ht="15">
      <c r="A143" s="14" t="s">
        <v>137</v>
      </c>
      <c r="B143" s="81">
        <v>0</v>
      </c>
    </row>
    <row r="144" spans="1:2" s="1" customFormat="1" ht="15">
      <c r="A144" s="14" t="s">
        <v>93</v>
      </c>
      <c r="B144" s="81">
        <v>0</v>
      </c>
    </row>
    <row r="145" spans="1:2" s="1" customFormat="1" ht="15">
      <c r="A145" s="14" t="s">
        <v>107</v>
      </c>
      <c r="B145" s="81">
        <v>0</v>
      </c>
    </row>
    <row r="146" spans="1:2" s="1" customFormat="1" ht="15">
      <c r="A146" s="14" t="s">
        <v>131</v>
      </c>
      <c r="B146" s="81">
        <v>0</v>
      </c>
    </row>
    <row r="147" spans="1:2" s="1" customFormat="1" ht="15">
      <c r="A147" s="14" t="s">
        <v>73</v>
      </c>
      <c r="B147" s="81">
        <v>0</v>
      </c>
    </row>
    <row r="148" spans="1:2" s="1" customFormat="1" ht="15">
      <c r="A148" s="14" t="s">
        <v>230</v>
      </c>
      <c r="B148" s="81">
        <v>0</v>
      </c>
    </row>
    <row r="149" spans="1:2" s="1" customFormat="1" ht="15">
      <c r="A149" s="14" t="s">
        <v>70</v>
      </c>
      <c r="B149" s="81">
        <v>0</v>
      </c>
    </row>
    <row r="150" spans="1:2" s="1" customFormat="1" ht="15">
      <c r="A150" s="14" t="s">
        <v>145</v>
      </c>
      <c r="B150" s="81">
        <v>0</v>
      </c>
    </row>
    <row r="151" spans="1:2" s="1" customFormat="1" ht="15">
      <c r="A151" s="14" t="s">
        <v>231</v>
      </c>
      <c r="B151" s="81">
        <v>0</v>
      </c>
    </row>
    <row r="152" spans="1:2" s="1" customFormat="1" ht="15">
      <c r="A152" s="14" t="s">
        <v>61</v>
      </c>
      <c r="B152" s="81">
        <v>0</v>
      </c>
    </row>
    <row r="153" spans="1:2" s="1" customFormat="1" ht="15">
      <c r="A153" s="14" t="s">
        <v>186</v>
      </c>
      <c r="B153" s="81">
        <v>0</v>
      </c>
    </row>
    <row r="154" spans="1:2" s="1" customFormat="1" ht="15">
      <c r="A154" s="14" t="s">
        <v>187</v>
      </c>
      <c r="B154" s="81">
        <v>0</v>
      </c>
    </row>
    <row r="155" spans="1:2" s="1" customFormat="1" ht="15">
      <c r="A155" s="14" t="s">
        <v>188</v>
      </c>
      <c r="B155" s="81">
        <v>0</v>
      </c>
    </row>
    <row r="156" spans="1:2" s="1" customFormat="1" ht="15">
      <c r="A156" s="14" t="s">
        <v>49</v>
      </c>
      <c r="B156" s="81">
        <v>0</v>
      </c>
    </row>
    <row r="157" spans="1:2" s="1" customFormat="1" ht="15">
      <c r="A157" s="77" t="s">
        <v>143</v>
      </c>
      <c r="B157" s="95">
        <v>0</v>
      </c>
    </row>
    <row r="158" spans="1:2" s="1" customFormat="1" ht="15">
      <c r="A158" s="14" t="s">
        <v>235</v>
      </c>
      <c r="B158" s="81"/>
    </row>
    <row r="159" spans="1:2" s="1" customFormat="1" ht="15">
      <c r="A159" s="77" t="s">
        <v>109</v>
      </c>
      <c r="B159" s="95"/>
    </row>
    <row r="160" spans="1:2" s="1" customFormat="1" ht="15.75" thickBot="1">
      <c r="A160" s="78" t="s">
        <v>121</v>
      </c>
      <c r="B160" s="95"/>
    </row>
    <row r="161" ht="15.75" thickBot="1"/>
    <row r="162" spans="1:3" s="49" customFormat="1" ht="15.75" thickBot="1">
      <c r="A162" s="22" t="s">
        <v>157</v>
      </c>
      <c r="B162" s="48">
        <v>43435</v>
      </c>
      <c r="C162" s="23" t="s">
        <v>83</v>
      </c>
    </row>
    <row r="163" spans="1:3" s="49" customFormat="1" ht="14.25">
      <c r="A163" s="24" t="s">
        <v>164</v>
      </c>
      <c r="B163" s="91">
        <v>263</v>
      </c>
      <c r="C163" s="31">
        <f aca="true" t="shared" si="0" ref="C163:C194">AVERAGE(B163:B163)</f>
        <v>263</v>
      </c>
    </row>
    <row r="164" spans="1:3" s="49" customFormat="1" ht="14.25">
      <c r="A164" s="26" t="s">
        <v>19</v>
      </c>
      <c r="B164" s="92">
        <v>144</v>
      </c>
      <c r="C164" s="32">
        <f t="shared" si="0"/>
        <v>144</v>
      </c>
    </row>
    <row r="165" spans="1:3" s="49" customFormat="1" ht="14.25">
      <c r="A165" s="24" t="s">
        <v>168</v>
      </c>
      <c r="B165" s="91">
        <v>94</v>
      </c>
      <c r="C165" s="32">
        <f t="shared" si="0"/>
        <v>94</v>
      </c>
    </row>
    <row r="166" spans="1:3" s="49" customFormat="1" ht="15" customHeight="1">
      <c r="A166" s="24" t="s">
        <v>227</v>
      </c>
      <c r="B166" s="91">
        <v>94</v>
      </c>
      <c r="C166" s="32">
        <f t="shared" si="0"/>
        <v>94</v>
      </c>
    </row>
    <row r="167" spans="1:3" s="49" customFormat="1" ht="14.25">
      <c r="A167" s="24" t="s">
        <v>24</v>
      </c>
      <c r="B167" s="91">
        <v>69</v>
      </c>
      <c r="C167" s="32">
        <f t="shared" si="0"/>
        <v>69</v>
      </c>
    </row>
    <row r="168" spans="1:3" s="49" customFormat="1" ht="14.25">
      <c r="A168" s="24" t="s">
        <v>177</v>
      </c>
      <c r="B168" s="91">
        <v>61</v>
      </c>
      <c r="C168" s="32">
        <f t="shared" si="0"/>
        <v>61</v>
      </c>
    </row>
    <row r="169" spans="1:3" s="49" customFormat="1" ht="14.25">
      <c r="A169" s="26" t="s">
        <v>17</v>
      </c>
      <c r="B169" s="92">
        <v>53</v>
      </c>
      <c r="C169" s="32">
        <f t="shared" si="0"/>
        <v>53</v>
      </c>
    </row>
    <row r="170" spans="1:3" s="49" customFormat="1" ht="15" customHeight="1">
      <c r="A170" s="24" t="s">
        <v>215</v>
      </c>
      <c r="B170" s="91">
        <v>50</v>
      </c>
      <c r="C170" s="32">
        <f t="shared" si="0"/>
        <v>50</v>
      </c>
    </row>
    <row r="171" spans="1:3" s="49" customFormat="1" ht="14.25">
      <c r="A171" s="24" t="s">
        <v>204</v>
      </c>
      <c r="B171" s="91">
        <v>49</v>
      </c>
      <c r="C171" s="32">
        <f t="shared" si="0"/>
        <v>49</v>
      </c>
    </row>
    <row r="172" spans="1:3" s="49" customFormat="1" ht="14.25">
      <c r="A172" s="24" t="s">
        <v>199</v>
      </c>
      <c r="B172" s="91">
        <v>45</v>
      </c>
      <c r="C172" s="32">
        <f t="shared" si="0"/>
        <v>45</v>
      </c>
    </row>
    <row r="173" spans="1:3" s="49" customFormat="1" ht="14.25">
      <c r="A173" s="24" t="s">
        <v>197</v>
      </c>
      <c r="B173" s="91">
        <v>44</v>
      </c>
      <c r="C173" s="32">
        <f t="shared" si="0"/>
        <v>44</v>
      </c>
    </row>
    <row r="174" spans="1:3" s="49" customFormat="1" ht="14.25">
      <c r="A174" s="82" t="s">
        <v>191</v>
      </c>
      <c r="B174" s="93">
        <v>39</v>
      </c>
      <c r="C174" s="32">
        <f t="shared" si="0"/>
        <v>39</v>
      </c>
    </row>
    <row r="175" spans="1:3" s="49" customFormat="1" ht="14.25">
      <c r="A175" s="24" t="s">
        <v>211</v>
      </c>
      <c r="B175" s="91">
        <v>39</v>
      </c>
      <c r="C175" s="32">
        <f t="shared" si="0"/>
        <v>39</v>
      </c>
    </row>
    <row r="176" spans="1:3" s="49" customFormat="1" ht="14.25">
      <c r="A176" s="24" t="s">
        <v>53</v>
      </c>
      <c r="B176" s="91">
        <v>39</v>
      </c>
      <c r="C176" s="32">
        <f t="shared" si="0"/>
        <v>39</v>
      </c>
    </row>
    <row r="177" spans="1:3" s="49" customFormat="1" ht="14.25">
      <c r="A177" s="24" t="s">
        <v>208</v>
      </c>
      <c r="B177" s="91">
        <v>38</v>
      </c>
      <c r="C177" s="32">
        <f t="shared" si="0"/>
        <v>38</v>
      </c>
    </row>
    <row r="178" spans="1:3" s="49" customFormat="1" ht="14.25">
      <c r="A178" s="24" t="s">
        <v>206</v>
      </c>
      <c r="B178" s="91">
        <v>37</v>
      </c>
      <c r="C178" s="32">
        <f t="shared" si="0"/>
        <v>37</v>
      </c>
    </row>
    <row r="179" spans="1:3" s="49" customFormat="1" ht="14.25">
      <c r="A179" s="24" t="s">
        <v>223</v>
      </c>
      <c r="B179" s="91">
        <v>34</v>
      </c>
      <c r="C179" s="32">
        <f t="shared" si="0"/>
        <v>34</v>
      </c>
    </row>
    <row r="180" spans="1:3" s="49" customFormat="1" ht="14.25">
      <c r="A180" s="24" t="s">
        <v>217</v>
      </c>
      <c r="B180" s="91">
        <v>31</v>
      </c>
      <c r="C180" s="32">
        <f t="shared" si="0"/>
        <v>31</v>
      </c>
    </row>
    <row r="181" spans="1:3" s="49" customFormat="1" ht="14.25">
      <c r="A181" s="24" t="s">
        <v>195</v>
      </c>
      <c r="B181" s="91">
        <v>31</v>
      </c>
      <c r="C181" s="32">
        <f t="shared" si="0"/>
        <v>31</v>
      </c>
    </row>
    <row r="182" spans="1:3" s="49" customFormat="1" ht="14.25">
      <c r="A182" s="24" t="s">
        <v>209</v>
      </c>
      <c r="B182" s="91">
        <v>30</v>
      </c>
      <c r="C182" s="32">
        <f t="shared" si="0"/>
        <v>30</v>
      </c>
    </row>
    <row r="183" spans="1:3" s="49" customFormat="1" ht="14.25">
      <c r="A183" s="24" t="s">
        <v>210</v>
      </c>
      <c r="B183" s="91">
        <v>29</v>
      </c>
      <c r="C183" s="32">
        <f t="shared" si="0"/>
        <v>29</v>
      </c>
    </row>
    <row r="184" spans="1:3" s="49" customFormat="1" ht="14.25">
      <c r="A184" s="24" t="s">
        <v>216</v>
      </c>
      <c r="B184" s="91">
        <v>29</v>
      </c>
      <c r="C184" s="32">
        <f t="shared" si="0"/>
        <v>29</v>
      </c>
    </row>
    <row r="185" spans="1:3" s="49" customFormat="1" ht="14.25">
      <c r="A185" s="24" t="s">
        <v>15</v>
      </c>
      <c r="B185" s="91">
        <v>29</v>
      </c>
      <c r="C185" s="32">
        <f t="shared" si="0"/>
        <v>29</v>
      </c>
    </row>
    <row r="186" spans="1:3" s="49" customFormat="1" ht="14.25">
      <c r="A186" s="24" t="s">
        <v>202</v>
      </c>
      <c r="B186" s="91">
        <v>28</v>
      </c>
      <c r="C186" s="32">
        <f t="shared" si="0"/>
        <v>28</v>
      </c>
    </row>
    <row r="187" spans="1:3" s="49" customFormat="1" ht="15" customHeight="1">
      <c r="A187" s="24" t="s">
        <v>190</v>
      </c>
      <c r="B187" s="91">
        <v>27</v>
      </c>
      <c r="C187" s="32">
        <f t="shared" si="0"/>
        <v>27</v>
      </c>
    </row>
    <row r="188" spans="1:3" s="49" customFormat="1" ht="15" customHeight="1">
      <c r="A188" s="24" t="s">
        <v>224</v>
      </c>
      <c r="B188" s="91">
        <v>27</v>
      </c>
      <c r="C188" s="32">
        <f t="shared" si="0"/>
        <v>27</v>
      </c>
    </row>
    <row r="189" spans="1:3" s="49" customFormat="1" ht="15" customHeight="1">
      <c r="A189" s="24" t="s">
        <v>203</v>
      </c>
      <c r="B189" s="91">
        <v>26</v>
      </c>
      <c r="C189" s="32">
        <f t="shared" si="0"/>
        <v>26</v>
      </c>
    </row>
    <row r="190" spans="1:3" s="49" customFormat="1" ht="15" customHeight="1">
      <c r="A190" s="24" t="s">
        <v>169</v>
      </c>
      <c r="B190" s="91">
        <v>26</v>
      </c>
      <c r="C190" s="32">
        <f t="shared" si="0"/>
        <v>26</v>
      </c>
    </row>
    <row r="191" spans="1:3" s="49" customFormat="1" ht="15" customHeight="1">
      <c r="A191" s="24" t="s">
        <v>222</v>
      </c>
      <c r="B191" s="91">
        <v>20</v>
      </c>
      <c r="C191" s="32">
        <f t="shared" si="0"/>
        <v>20</v>
      </c>
    </row>
    <row r="192" spans="1:3" s="49" customFormat="1" ht="15" customHeight="1">
      <c r="A192" s="82" t="s">
        <v>14</v>
      </c>
      <c r="B192" s="93">
        <v>19</v>
      </c>
      <c r="C192" s="32">
        <f t="shared" si="0"/>
        <v>19</v>
      </c>
    </row>
    <row r="193" spans="1:3" s="49" customFormat="1" ht="15" customHeight="1">
      <c r="A193" s="24" t="s">
        <v>212</v>
      </c>
      <c r="B193" s="91">
        <v>18</v>
      </c>
      <c r="C193" s="32">
        <f t="shared" si="0"/>
        <v>18</v>
      </c>
    </row>
    <row r="194" spans="1:3" s="49" customFormat="1" ht="15" customHeight="1">
      <c r="A194" s="24" t="s">
        <v>192</v>
      </c>
      <c r="B194" s="91">
        <v>16</v>
      </c>
      <c r="C194" s="32">
        <f t="shared" si="0"/>
        <v>16</v>
      </c>
    </row>
    <row r="195" spans="1:3" s="49" customFormat="1" ht="15" customHeight="1">
      <c r="A195" s="24" t="s">
        <v>62</v>
      </c>
      <c r="B195" s="91">
        <v>16</v>
      </c>
      <c r="C195" s="32">
        <f aca="true" t="shared" si="1" ref="C195:C226">AVERAGE(B195:B195)</f>
        <v>16</v>
      </c>
    </row>
    <row r="196" spans="1:3" s="49" customFormat="1" ht="15" customHeight="1">
      <c r="A196" s="24" t="s">
        <v>198</v>
      </c>
      <c r="B196" s="91">
        <v>15</v>
      </c>
      <c r="C196" s="32">
        <f t="shared" si="1"/>
        <v>15</v>
      </c>
    </row>
    <row r="197" spans="1:3" s="49" customFormat="1" ht="15" customHeight="1">
      <c r="A197" s="24" t="s">
        <v>214</v>
      </c>
      <c r="B197" s="91">
        <v>15</v>
      </c>
      <c r="C197" s="32">
        <f t="shared" si="1"/>
        <v>15</v>
      </c>
    </row>
    <row r="198" spans="1:3" s="49" customFormat="1" ht="15" customHeight="1">
      <c r="A198" s="24" t="s">
        <v>46</v>
      </c>
      <c r="B198" s="91">
        <v>14</v>
      </c>
      <c r="C198" s="32">
        <f t="shared" si="1"/>
        <v>14</v>
      </c>
    </row>
    <row r="199" spans="1:3" s="49" customFormat="1" ht="15" customHeight="1">
      <c r="A199" s="24" t="s">
        <v>44</v>
      </c>
      <c r="B199" s="91">
        <v>14</v>
      </c>
      <c r="C199" s="32">
        <f t="shared" si="1"/>
        <v>14</v>
      </c>
    </row>
    <row r="200" spans="1:3" s="49" customFormat="1" ht="15" customHeight="1">
      <c r="A200" s="24" t="s">
        <v>201</v>
      </c>
      <c r="B200" s="91">
        <v>12</v>
      </c>
      <c r="C200" s="32">
        <f t="shared" si="1"/>
        <v>12</v>
      </c>
    </row>
    <row r="201" spans="1:3" s="49" customFormat="1" ht="15" customHeight="1">
      <c r="A201" s="24" t="s">
        <v>200</v>
      </c>
      <c r="B201" s="91">
        <v>11</v>
      </c>
      <c r="C201" s="32">
        <f t="shared" si="1"/>
        <v>11</v>
      </c>
    </row>
    <row r="202" spans="1:3" s="49" customFormat="1" ht="15" customHeight="1">
      <c r="A202" s="24" t="s">
        <v>213</v>
      </c>
      <c r="B202" s="91">
        <v>10</v>
      </c>
      <c r="C202" s="32">
        <f t="shared" si="1"/>
        <v>10</v>
      </c>
    </row>
    <row r="203" spans="1:3" s="49" customFormat="1" ht="15" customHeight="1">
      <c r="A203" s="24" t="s">
        <v>196</v>
      </c>
      <c r="B203" s="91">
        <v>10</v>
      </c>
      <c r="C203" s="32">
        <f t="shared" si="1"/>
        <v>10</v>
      </c>
    </row>
    <row r="204" spans="1:3" s="49" customFormat="1" ht="15" customHeight="1">
      <c r="A204" s="24" t="s">
        <v>218</v>
      </c>
      <c r="B204" s="91">
        <v>9</v>
      </c>
      <c r="C204" s="32">
        <f t="shared" si="1"/>
        <v>9</v>
      </c>
    </row>
    <row r="205" spans="1:3" s="49" customFormat="1" ht="15" customHeight="1">
      <c r="A205" s="24" t="s">
        <v>194</v>
      </c>
      <c r="B205" s="91">
        <v>8</v>
      </c>
      <c r="C205" s="32">
        <f t="shared" si="1"/>
        <v>8</v>
      </c>
    </row>
    <row r="206" spans="1:3" s="49" customFormat="1" ht="15" customHeight="1">
      <c r="A206" s="26" t="s">
        <v>16</v>
      </c>
      <c r="B206" s="92">
        <v>8</v>
      </c>
      <c r="C206" s="32">
        <f t="shared" si="1"/>
        <v>8</v>
      </c>
    </row>
    <row r="207" spans="1:3" s="49" customFormat="1" ht="15" customHeight="1">
      <c r="A207" s="24" t="s">
        <v>166</v>
      </c>
      <c r="B207" s="91">
        <v>6</v>
      </c>
      <c r="C207" s="32">
        <f t="shared" si="1"/>
        <v>6</v>
      </c>
    </row>
    <row r="208" spans="1:3" s="49" customFormat="1" ht="15" customHeight="1">
      <c r="A208" s="24" t="s">
        <v>207</v>
      </c>
      <c r="B208" s="91">
        <v>5</v>
      </c>
      <c r="C208" s="32">
        <f t="shared" si="1"/>
        <v>5</v>
      </c>
    </row>
    <row r="209" spans="1:3" s="49" customFormat="1" ht="15" customHeight="1">
      <c r="A209" s="24" t="s">
        <v>165</v>
      </c>
      <c r="B209" s="91">
        <v>4</v>
      </c>
      <c r="C209" s="32">
        <f t="shared" si="1"/>
        <v>4</v>
      </c>
    </row>
    <row r="210" spans="1:3" s="49" customFormat="1" ht="15" customHeight="1">
      <c r="A210" s="24" t="s">
        <v>170</v>
      </c>
      <c r="B210" s="91">
        <v>4</v>
      </c>
      <c r="C210" s="32">
        <f t="shared" si="1"/>
        <v>4</v>
      </c>
    </row>
    <row r="211" spans="1:3" s="49" customFormat="1" ht="15" customHeight="1">
      <c r="A211" s="26" t="s">
        <v>1</v>
      </c>
      <c r="B211" s="92">
        <v>4</v>
      </c>
      <c r="C211" s="32">
        <f t="shared" si="1"/>
        <v>4</v>
      </c>
    </row>
    <row r="212" spans="1:3" s="49" customFormat="1" ht="15" customHeight="1">
      <c r="A212" s="26" t="s">
        <v>79</v>
      </c>
      <c r="B212" s="92">
        <v>3</v>
      </c>
      <c r="C212" s="32">
        <f t="shared" si="1"/>
        <v>3</v>
      </c>
    </row>
    <row r="213" spans="1:3" s="49" customFormat="1" ht="15" customHeight="1">
      <c r="A213" s="24" t="s">
        <v>193</v>
      </c>
      <c r="B213" s="91">
        <v>3</v>
      </c>
      <c r="C213" s="32">
        <f t="shared" si="1"/>
        <v>3</v>
      </c>
    </row>
    <row r="214" spans="1:3" s="49" customFormat="1" ht="15" customHeight="1">
      <c r="A214" s="24" t="s">
        <v>167</v>
      </c>
      <c r="B214" s="91">
        <v>2</v>
      </c>
      <c r="C214" s="32">
        <f t="shared" si="1"/>
        <v>2</v>
      </c>
    </row>
    <row r="215" spans="1:3" s="49" customFormat="1" ht="15" customHeight="1">
      <c r="A215" s="24" t="s">
        <v>225</v>
      </c>
      <c r="B215" s="91">
        <v>2</v>
      </c>
      <c r="C215" s="32">
        <f t="shared" si="1"/>
        <v>2</v>
      </c>
    </row>
    <row r="216" spans="1:3" s="49" customFormat="1" ht="15" customHeight="1">
      <c r="A216" s="24" t="s">
        <v>205</v>
      </c>
      <c r="B216" s="91">
        <v>2</v>
      </c>
      <c r="C216" s="32">
        <f t="shared" si="1"/>
        <v>2</v>
      </c>
    </row>
    <row r="217" spans="1:3" s="49" customFormat="1" ht="15" customHeight="1">
      <c r="A217" s="24" t="s">
        <v>28</v>
      </c>
      <c r="B217" s="91">
        <v>2</v>
      </c>
      <c r="C217" s="32">
        <f t="shared" si="1"/>
        <v>2</v>
      </c>
    </row>
    <row r="218" spans="1:3" s="49" customFormat="1" ht="15" customHeight="1">
      <c r="A218" s="26" t="s">
        <v>43</v>
      </c>
      <c r="B218" s="92">
        <v>2</v>
      </c>
      <c r="C218" s="32">
        <f t="shared" si="1"/>
        <v>2</v>
      </c>
    </row>
    <row r="219" spans="1:3" s="49" customFormat="1" ht="15" customHeight="1">
      <c r="A219" s="24" t="s">
        <v>161</v>
      </c>
      <c r="B219" s="91">
        <v>1</v>
      </c>
      <c r="C219" s="32">
        <f t="shared" si="1"/>
        <v>1</v>
      </c>
    </row>
    <row r="220" spans="1:3" s="49" customFormat="1" ht="15.75" customHeight="1">
      <c r="A220" s="24" t="s">
        <v>162</v>
      </c>
      <c r="B220" s="91">
        <v>1</v>
      </c>
      <c r="C220" s="32">
        <f t="shared" si="1"/>
        <v>1</v>
      </c>
    </row>
    <row r="221" spans="1:3" s="49" customFormat="1" ht="15.75" customHeight="1">
      <c r="A221" s="24" t="s">
        <v>158</v>
      </c>
      <c r="B221" s="91">
        <v>1</v>
      </c>
      <c r="C221" s="32">
        <f t="shared" si="1"/>
        <v>1</v>
      </c>
    </row>
    <row r="222" spans="1:3" s="49" customFormat="1" ht="15" customHeight="1">
      <c r="A222" s="24" t="s">
        <v>294</v>
      </c>
      <c r="B222" s="91">
        <v>1</v>
      </c>
      <c r="C222" s="32">
        <f t="shared" si="1"/>
        <v>1</v>
      </c>
    </row>
    <row r="223" spans="1:3" s="49" customFormat="1" ht="14.25">
      <c r="A223" s="24" t="s">
        <v>226</v>
      </c>
      <c r="B223" s="91">
        <v>0</v>
      </c>
      <c r="C223" s="32">
        <f t="shared" si="1"/>
        <v>0</v>
      </c>
    </row>
    <row r="224" spans="1:3" s="49" customFormat="1" ht="15" customHeight="1">
      <c r="A224" s="24" t="s">
        <v>34</v>
      </c>
      <c r="B224" s="91">
        <v>0</v>
      </c>
      <c r="C224" s="32">
        <f t="shared" si="1"/>
        <v>0</v>
      </c>
    </row>
    <row r="225" spans="1:3" s="49" customFormat="1" ht="14.25">
      <c r="A225" s="24" t="s">
        <v>159</v>
      </c>
      <c r="B225" s="91">
        <v>0</v>
      </c>
      <c r="C225" s="32">
        <f t="shared" si="1"/>
        <v>0</v>
      </c>
    </row>
    <row r="226" spans="1:3" s="49" customFormat="1" ht="14.25">
      <c r="A226" s="24" t="s">
        <v>59</v>
      </c>
      <c r="B226" s="91">
        <v>0</v>
      </c>
      <c r="C226" s="32">
        <f t="shared" si="1"/>
        <v>0</v>
      </c>
    </row>
    <row r="227" spans="1:3" s="49" customFormat="1" ht="14.25">
      <c r="A227" s="24" t="s">
        <v>160</v>
      </c>
      <c r="B227" s="91">
        <v>0</v>
      </c>
      <c r="C227" s="32">
        <f>AVERAGE(B227:B227)</f>
        <v>0</v>
      </c>
    </row>
    <row r="228" spans="1:3" s="49" customFormat="1" ht="14.25">
      <c r="A228" s="24" t="s">
        <v>163</v>
      </c>
      <c r="B228" s="91">
        <v>0</v>
      </c>
      <c r="C228" s="32">
        <f>AVERAGE(B228:B228)</f>
        <v>0</v>
      </c>
    </row>
    <row r="229" spans="1:3" s="49" customFormat="1" ht="15" thickBot="1">
      <c r="A229" s="27" t="s">
        <v>232</v>
      </c>
      <c r="B229" s="94"/>
      <c r="C229" s="32" t="e">
        <f>AVERAGE(B229:B229)</f>
        <v>#DIV/0!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6">
      <selection activeCell="A1" sqref="A1:E3"/>
    </sheetView>
  </sheetViews>
  <sheetFormatPr defaultColWidth="9.140625" defaultRowHeight="15"/>
  <cols>
    <col min="1" max="1" width="23.421875" style="1" bestFit="1" customWidth="1"/>
    <col min="2" max="3" width="7.140625" style="1" bestFit="1" customWidth="1"/>
    <col min="4" max="4" width="9.140625" style="1" customWidth="1"/>
    <col min="5" max="5" width="9.140625" style="6" customWidth="1"/>
    <col min="6" max="16384" width="9.140625" style="1" customWidth="1"/>
  </cols>
  <sheetData>
    <row r="1" spans="1:2" ht="15">
      <c r="A1" s="21" t="s">
        <v>80</v>
      </c>
      <c r="B1" s="21"/>
    </row>
    <row r="2" spans="1:2" ht="15">
      <c r="A2" s="2" t="s">
        <v>81</v>
      </c>
      <c r="B2" s="2"/>
    </row>
    <row r="4" ht="15.75" thickBot="1"/>
    <row r="5" spans="1:4" ht="15.75" thickBot="1">
      <c r="A5" s="43" t="s">
        <v>244</v>
      </c>
      <c r="B5" s="242">
        <v>43497</v>
      </c>
      <c r="C5" s="242">
        <v>43466</v>
      </c>
      <c r="D5" s="46" t="s">
        <v>83</v>
      </c>
    </row>
    <row r="6" spans="1:4" ht="15">
      <c r="A6" s="284" t="s">
        <v>241</v>
      </c>
      <c r="B6" s="230">
        <v>83</v>
      </c>
      <c r="C6" s="240">
        <v>75</v>
      </c>
      <c r="D6" s="241">
        <f aca="true" t="shared" si="0" ref="D6:D37">AVERAGE(B6:C6)</f>
        <v>79</v>
      </c>
    </row>
    <row r="7" spans="1:4" ht="15">
      <c r="A7" s="24" t="s">
        <v>239</v>
      </c>
      <c r="B7" s="229">
        <v>85</v>
      </c>
      <c r="C7" s="25">
        <v>59</v>
      </c>
      <c r="D7" s="144">
        <f t="shared" si="0"/>
        <v>72</v>
      </c>
    </row>
    <row r="8" spans="1:4" ht="15">
      <c r="A8" s="24" t="s">
        <v>263</v>
      </c>
      <c r="B8" s="229">
        <v>62</v>
      </c>
      <c r="C8" s="25">
        <v>70</v>
      </c>
      <c r="D8" s="144">
        <f t="shared" si="0"/>
        <v>66</v>
      </c>
    </row>
    <row r="9" spans="1:4" ht="15">
      <c r="A9" s="24" t="s">
        <v>261</v>
      </c>
      <c r="B9" s="229">
        <v>80</v>
      </c>
      <c r="C9" s="25">
        <v>48</v>
      </c>
      <c r="D9" s="144">
        <f t="shared" si="0"/>
        <v>64</v>
      </c>
    </row>
    <row r="10" spans="1:4" ht="15">
      <c r="A10" s="24" t="s">
        <v>260</v>
      </c>
      <c r="B10" s="229">
        <v>60</v>
      </c>
      <c r="C10" s="25">
        <v>62</v>
      </c>
      <c r="D10" s="144">
        <f t="shared" si="0"/>
        <v>61</v>
      </c>
    </row>
    <row r="11" spans="1:4" ht="15">
      <c r="A11" s="24" t="s">
        <v>272</v>
      </c>
      <c r="B11" s="229">
        <v>70</v>
      </c>
      <c r="C11" s="25">
        <v>49</v>
      </c>
      <c r="D11" s="144">
        <f t="shared" si="0"/>
        <v>59.5</v>
      </c>
    </row>
    <row r="12" spans="1:4" ht="15">
      <c r="A12" s="24" t="s">
        <v>264</v>
      </c>
      <c r="B12" s="229">
        <v>63</v>
      </c>
      <c r="C12" s="25">
        <v>55</v>
      </c>
      <c r="D12" s="144">
        <f t="shared" si="0"/>
        <v>59</v>
      </c>
    </row>
    <row r="13" spans="1:4" ht="15">
      <c r="A13" s="24" t="s">
        <v>262</v>
      </c>
      <c r="B13" s="229">
        <v>65</v>
      </c>
      <c r="C13" s="25">
        <v>50</v>
      </c>
      <c r="D13" s="144">
        <f t="shared" si="0"/>
        <v>57.5</v>
      </c>
    </row>
    <row r="14" spans="1:4" ht="15">
      <c r="A14" s="24" t="s">
        <v>274</v>
      </c>
      <c r="B14" s="229">
        <v>55</v>
      </c>
      <c r="C14" s="25">
        <v>59</v>
      </c>
      <c r="D14" s="144">
        <f t="shared" si="0"/>
        <v>57</v>
      </c>
    </row>
    <row r="15" spans="1:4" ht="15">
      <c r="A15" s="24" t="s">
        <v>266</v>
      </c>
      <c r="B15" s="229">
        <v>51</v>
      </c>
      <c r="C15" s="25">
        <v>57</v>
      </c>
      <c r="D15" s="144">
        <f t="shared" si="0"/>
        <v>54</v>
      </c>
    </row>
    <row r="16" spans="1:4" ht="15">
      <c r="A16" s="24" t="s">
        <v>242</v>
      </c>
      <c r="B16" s="229">
        <v>55</v>
      </c>
      <c r="C16" s="25">
        <v>51</v>
      </c>
      <c r="D16" s="144">
        <f t="shared" si="0"/>
        <v>53</v>
      </c>
    </row>
    <row r="17" spans="1:4" ht="15">
      <c r="A17" s="24" t="s">
        <v>240</v>
      </c>
      <c r="B17" s="229">
        <v>47</v>
      </c>
      <c r="C17" s="25">
        <v>55</v>
      </c>
      <c r="D17" s="144">
        <f t="shared" si="0"/>
        <v>51</v>
      </c>
    </row>
    <row r="18" spans="1:4" ht="15">
      <c r="A18" s="24" t="s">
        <v>273</v>
      </c>
      <c r="B18" s="229">
        <v>43</v>
      </c>
      <c r="C18" s="25">
        <v>58</v>
      </c>
      <c r="D18" s="144">
        <f t="shared" si="0"/>
        <v>50.5</v>
      </c>
    </row>
    <row r="19" spans="1:4" ht="15">
      <c r="A19" s="24" t="s">
        <v>265</v>
      </c>
      <c r="B19" s="229">
        <v>48</v>
      </c>
      <c r="C19" s="25">
        <v>49</v>
      </c>
      <c r="D19" s="144">
        <f t="shared" si="0"/>
        <v>48.5</v>
      </c>
    </row>
    <row r="20" spans="1:4" ht="15">
      <c r="A20" s="24" t="s">
        <v>268</v>
      </c>
      <c r="B20" s="229">
        <v>48</v>
      </c>
      <c r="C20" s="25">
        <v>43</v>
      </c>
      <c r="D20" s="144">
        <f t="shared" si="0"/>
        <v>45.5</v>
      </c>
    </row>
    <row r="21" spans="1:4" ht="15">
      <c r="A21" s="24" t="s">
        <v>271</v>
      </c>
      <c r="B21" s="229">
        <v>33</v>
      </c>
      <c r="C21" s="25">
        <v>45</v>
      </c>
      <c r="D21" s="144">
        <f t="shared" si="0"/>
        <v>39</v>
      </c>
    </row>
    <row r="22" spans="1:4" ht="15">
      <c r="A22" s="24" t="s">
        <v>267</v>
      </c>
      <c r="B22" s="229">
        <v>34</v>
      </c>
      <c r="C22" s="25">
        <v>36</v>
      </c>
      <c r="D22" s="144">
        <f t="shared" si="0"/>
        <v>35</v>
      </c>
    </row>
    <row r="23" spans="1:4" ht="15">
      <c r="A23" s="24" t="s">
        <v>270</v>
      </c>
      <c r="B23" s="229">
        <v>26</v>
      </c>
      <c r="C23" s="25">
        <v>42</v>
      </c>
      <c r="D23" s="144">
        <f t="shared" si="0"/>
        <v>34</v>
      </c>
    </row>
    <row r="24" spans="1:4" ht="15">
      <c r="A24" s="24" t="s">
        <v>275</v>
      </c>
      <c r="B24" s="229">
        <v>38</v>
      </c>
      <c r="C24" s="25">
        <v>26</v>
      </c>
      <c r="D24" s="144">
        <f t="shared" si="0"/>
        <v>32</v>
      </c>
    </row>
    <row r="25" spans="1:4" ht="15">
      <c r="A25" s="24" t="s">
        <v>278</v>
      </c>
      <c r="B25" s="229">
        <v>25</v>
      </c>
      <c r="C25" s="25">
        <v>35</v>
      </c>
      <c r="D25" s="144">
        <f t="shared" si="0"/>
        <v>30</v>
      </c>
    </row>
    <row r="26" spans="1:4" ht="15">
      <c r="A26" s="24" t="s">
        <v>280</v>
      </c>
      <c r="B26" s="229">
        <v>22</v>
      </c>
      <c r="C26" s="25">
        <v>32</v>
      </c>
      <c r="D26" s="144">
        <f t="shared" si="0"/>
        <v>27</v>
      </c>
    </row>
    <row r="27" spans="1:4" ht="15">
      <c r="A27" s="82" t="s">
        <v>269</v>
      </c>
      <c r="B27" s="237">
        <v>23</v>
      </c>
      <c r="C27" s="25">
        <v>31</v>
      </c>
      <c r="D27" s="144">
        <f t="shared" si="0"/>
        <v>27</v>
      </c>
    </row>
    <row r="28" spans="1:4" ht="15">
      <c r="A28" s="24" t="s">
        <v>281</v>
      </c>
      <c r="B28" s="229">
        <v>29</v>
      </c>
      <c r="C28" s="25">
        <v>23</v>
      </c>
      <c r="D28" s="144">
        <f t="shared" si="0"/>
        <v>26</v>
      </c>
    </row>
    <row r="29" spans="1:4" ht="15">
      <c r="A29" s="24" t="s">
        <v>279</v>
      </c>
      <c r="B29" s="229">
        <v>24</v>
      </c>
      <c r="C29" s="25">
        <v>23</v>
      </c>
      <c r="D29" s="144">
        <f t="shared" si="0"/>
        <v>23.5</v>
      </c>
    </row>
    <row r="30" spans="1:4" ht="15">
      <c r="A30" s="24" t="s">
        <v>276</v>
      </c>
      <c r="B30" s="229">
        <v>19</v>
      </c>
      <c r="C30" s="25">
        <v>24</v>
      </c>
      <c r="D30" s="144">
        <f t="shared" si="0"/>
        <v>21.5</v>
      </c>
    </row>
    <row r="31" spans="1:4" ht="15">
      <c r="A31" s="24" t="s">
        <v>277</v>
      </c>
      <c r="B31" s="229">
        <v>15</v>
      </c>
      <c r="C31" s="25">
        <v>16</v>
      </c>
      <c r="D31" s="144">
        <f t="shared" si="0"/>
        <v>15.5</v>
      </c>
    </row>
    <row r="32" spans="1:4" ht="15">
      <c r="A32" s="24" t="s">
        <v>282</v>
      </c>
      <c r="B32" s="229">
        <v>12</v>
      </c>
      <c r="C32" s="25">
        <v>18</v>
      </c>
      <c r="D32" s="144">
        <f t="shared" si="0"/>
        <v>15</v>
      </c>
    </row>
    <row r="33" spans="1:4" ht="15">
      <c r="A33" s="24" t="s">
        <v>284</v>
      </c>
      <c r="B33" s="229">
        <v>14</v>
      </c>
      <c r="C33" s="25">
        <v>15</v>
      </c>
      <c r="D33" s="144">
        <f t="shared" si="0"/>
        <v>14.5</v>
      </c>
    </row>
    <row r="34" spans="1:4" ht="15">
      <c r="A34" s="24" t="s">
        <v>283</v>
      </c>
      <c r="B34" s="229">
        <v>10</v>
      </c>
      <c r="C34" s="25">
        <v>17</v>
      </c>
      <c r="D34" s="144">
        <f t="shared" si="0"/>
        <v>13.5</v>
      </c>
    </row>
    <row r="35" spans="1:4" ht="15">
      <c r="A35" s="24" t="s">
        <v>287</v>
      </c>
      <c r="B35" s="229">
        <v>8</v>
      </c>
      <c r="C35" s="25">
        <v>10</v>
      </c>
      <c r="D35" s="144">
        <f t="shared" si="0"/>
        <v>9</v>
      </c>
    </row>
    <row r="36" spans="1:4" ht="15">
      <c r="A36" s="24" t="s">
        <v>285</v>
      </c>
      <c r="B36" s="229">
        <v>10</v>
      </c>
      <c r="C36" s="25">
        <v>6</v>
      </c>
      <c r="D36" s="144">
        <f t="shared" si="0"/>
        <v>8</v>
      </c>
    </row>
    <row r="37" spans="1:4" ht="15.75" thickBot="1">
      <c r="A37" s="285" t="s">
        <v>286</v>
      </c>
      <c r="B37" s="238">
        <v>2</v>
      </c>
      <c r="C37" s="85">
        <v>4</v>
      </c>
      <c r="D37" s="144">
        <f t="shared" si="0"/>
        <v>3</v>
      </c>
    </row>
    <row r="38" spans="1:4" ht="15.75" thickBot="1">
      <c r="A38" s="39" t="s">
        <v>176</v>
      </c>
      <c r="B38" s="243">
        <f>SUM(B6:B37)</f>
        <v>1259</v>
      </c>
      <c r="C38" s="243">
        <f>SUM(C6:C37)</f>
        <v>1243</v>
      </c>
      <c r="D38" s="30">
        <f>SUM(D6:D37)</f>
        <v>1251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10"/>
  <sheetViews>
    <sheetView zoomScale="85" zoomScaleNormal="85" zoomScalePageLayoutView="0" workbookViewId="0" topLeftCell="A1">
      <selection activeCell="A7" sqref="A7:C20"/>
    </sheetView>
  </sheetViews>
  <sheetFormatPr defaultColWidth="9.140625" defaultRowHeight="15"/>
  <cols>
    <col min="1" max="1" width="11.421875" style="98" customWidth="1"/>
    <col min="2" max="2" width="12.8515625" style="97" bestFit="1" customWidth="1"/>
    <col min="3" max="3" width="11.421875" style="97" bestFit="1" customWidth="1"/>
    <col min="4" max="4" width="6.28125" style="98" bestFit="1" customWidth="1"/>
    <col min="5" max="5" width="9.57421875" style="98" customWidth="1"/>
    <col min="6" max="6" width="12.00390625" style="98" bestFit="1" customWidth="1"/>
    <col min="7" max="7" width="11.421875" style="98" bestFit="1" customWidth="1"/>
    <col min="8" max="8" width="7.140625" style="98" customWidth="1"/>
    <col min="9" max="9" width="9.57421875" style="98" customWidth="1"/>
    <col min="10" max="10" width="12.00390625" style="98" bestFit="1" customWidth="1"/>
    <col min="11" max="11" width="11.421875" style="98" bestFit="1" customWidth="1"/>
    <col min="12" max="12" width="7.140625" style="98" customWidth="1"/>
    <col min="13" max="13" width="9.421875" style="98" customWidth="1"/>
    <col min="14" max="14" width="12.8515625" style="98" bestFit="1" customWidth="1"/>
    <col min="15" max="15" width="11.421875" style="98" bestFit="1" customWidth="1"/>
    <col min="16" max="16" width="9.140625" style="98" customWidth="1"/>
    <col min="17" max="17" width="3.7109375" style="98" customWidth="1"/>
    <col min="18" max="18" width="12.140625" style="98" customWidth="1"/>
    <col min="19" max="19" width="3.57421875" style="98" customWidth="1"/>
    <col min="20" max="20" width="3.28125" style="98" customWidth="1"/>
    <col min="21" max="21" width="3.00390625" style="98" customWidth="1"/>
    <col min="22" max="23" width="3.421875" style="98" customWidth="1"/>
    <col min="24" max="24" width="3.57421875" style="98" customWidth="1"/>
    <col min="25" max="25" width="3.421875" style="98" customWidth="1"/>
    <col min="26" max="26" width="4.00390625" style="98" customWidth="1"/>
    <col min="27" max="16384" width="9.140625" style="98" customWidth="1"/>
  </cols>
  <sheetData>
    <row r="1" ht="15">
      <c r="A1" s="96" t="s">
        <v>80</v>
      </c>
    </row>
    <row r="2" ht="15">
      <c r="A2" s="96" t="s">
        <v>81</v>
      </c>
    </row>
    <row r="3" ht="15">
      <c r="A3" s="96"/>
    </row>
    <row r="4" ht="15">
      <c r="A4" s="96" t="s">
        <v>306</v>
      </c>
    </row>
    <row r="6" spans="2:3" ht="15.75" thickBot="1">
      <c r="B6" s="98"/>
      <c r="C6" s="98"/>
    </row>
    <row r="7" spans="1:15" ht="15.75" thickBot="1">
      <c r="A7" s="404" t="s">
        <v>241</v>
      </c>
      <c r="B7" s="405"/>
      <c r="C7" s="406"/>
      <c r="E7" s="404" t="s">
        <v>239</v>
      </c>
      <c r="F7" s="405"/>
      <c r="G7" s="406"/>
      <c r="I7" s="404" t="s">
        <v>263</v>
      </c>
      <c r="J7" s="405"/>
      <c r="K7" s="406"/>
      <c r="M7" s="404" t="s">
        <v>261</v>
      </c>
      <c r="N7" s="405"/>
      <c r="O7" s="406"/>
    </row>
    <row r="8" spans="1:15" ht="15.75" thickBot="1">
      <c r="A8" s="99" t="s">
        <v>86</v>
      </c>
      <c r="B8" s="99" t="s">
        <v>245</v>
      </c>
      <c r="C8" s="99" t="s">
        <v>246</v>
      </c>
      <c r="E8" s="100" t="s">
        <v>86</v>
      </c>
      <c r="F8" s="99" t="s">
        <v>245</v>
      </c>
      <c r="G8" s="99" t="s">
        <v>246</v>
      </c>
      <c r="I8" s="100" t="s">
        <v>86</v>
      </c>
      <c r="J8" s="99" t="s">
        <v>245</v>
      </c>
      <c r="K8" s="99" t="s">
        <v>246</v>
      </c>
      <c r="M8" s="100" t="s">
        <v>86</v>
      </c>
      <c r="N8" s="99" t="s">
        <v>245</v>
      </c>
      <c r="O8" s="99" t="s">
        <v>246</v>
      </c>
    </row>
    <row r="9" spans="1:15" ht="15">
      <c r="A9" s="102">
        <v>43466</v>
      </c>
      <c r="B9" s="103">
        <v>75</v>
      </c>
      <c r="C9" s="107" t="s">
        <v>321</v>
      </c>
      <c r="E9" s="102">
        <v>43466</v>
      </c>
      <c r="F9" s="103">
        <v>59</v>
      </c>
      <c r="G9" s="107" t="s">
        <v>321</v>
      </c>
      <c r="I9" s="102">
        <v>43466</v>
      </c>
      <c r="J9" s="103">
        <v>70</v>
      </c>
      <c r="K9" s="107" t="s">
        <v>321</v>
      </c>
      <c r="M9" s="102">
        <v>43466</v>
      </c>
      <c r="N9" s="103">
        <v>48</v>
      </c>
      <c r="O9" s="107" t="s">
        <v>321</v>
      </c>
    </row>
    <row r="10" spans="1:15" ht="15">
      <c r="A10" s="105">
        <v>43497</v>
      </c>
      <c r="B10" s="106">
        <v>83</v>
      </c>
      <c r="C10" s="107">
        <f>((B10-B9)/B9)*100</f>
        <v>10.666666666666668</v>
      </c>
      <c r="E10" s="105">
        <v>43497</v>
      </c>
      <c r="F10" s="106">
        <v>85</v>
      </c>
      <c r="G10" s="107">
        <f>((F10-F9)/F9)*100</f>
        <v>44.06779661016949</v>
      </c>
      <c r="I10" s="105">
        <v>43497</v>
      </c>
      <c r="J10" s="106">
        <v>62</v>
      </c>
      <c r="K10" s="107">
        <f>((J10-J9)/J9)*100</f>
        <v>-11.428571428571429</v>
      </c>
      <c r="M10" s="105">
        <v>43497</v>
      </c>
      <c r="N10" s="106">
        <v>80</v>
      </c>
      <c r="O10" s="107">
        <f>((N10-N9)/N9)*100</f>
        <v>66.66666666666666</v>
      </c>
    </row>
    <row r="11" spans="1:15" ht="15">
      <c r="A11" s="108">
        <v>43525</v>
      </c>
      <c r="B11" s="106"/>
      <c r="C11" s="107"/>
      <c r="E11" s="108">
        <v>43525</v>
      </c>
      <c r="F11" s="106"/>
      <c r="G11" s="107"/>
      <c r="I11" s="108">
        <v>43525</v>
      </c>
      <c r="J11" s="106"/>
      <c r="K11" s="107"/>
      <c r="M11" s="108">
        <v>43525</v>
      </c>
      <c r="N11" s="106"/>
      <c r="O11" s="107"/>
    </row>
    <row r="12" spans="1:15" ht="15">
      <c r="A12" s="108">
        <v>43556</v>
      </c>
      <c r="B12" s="106"/>
      <c r="C12" s="107"/>
      <c r="E12" s="108">
        <v>43556</v>
      </c>
      <c r="F12" s="106"/>
      <c r="G12" s="107"/>
      <c r="I12" s="108">
        <v>43556</v>
      </c>
      <c r="J12" s="106"/>
      <c r="K12" s="107"/>
      <c r="M12" s="108">
        <v>43556</v>
      </c>
      <c r="N12" s="106"/>
      <c r="O12" s="107"/>
    </row>
    <row r="13" spans="1:15" ht="15">
      <c r="A13" s="108">
        <v>43586</v>
      </c>
      <c r="B13" s="106"/>
      <c r="C13" s="107"/>
      <c r="E13" s="108">
        <v>43586</v>
      </c>
      <c r="F13" s="106"/>
      <c r="G13" s="107"/>
      <c r="I13" s="108">
        <v>43586</v>
      </c>
      <c r="J13" s="106"/>
      <c r="K13" s="107"/>
      <c r="M13" s="108">
        <v>43586</v>
      </c>
      <c r="N13" s="106"/>
      <c r="O13" s="107"/>
    </row>
    <row r="14" spans="1:15" ht="15">
      <c r="A14" s="108">
        <v>43617</v>
      </c>
      <c r="B14" s="106"/>
      <c r="C14" s="107"/>
      <c r="E14" s="108">
        <v>43617</v>
      </c>
      <c r="F14" s="106"/>
      <c r="G14" s="107"/>
      <c r="I14" s="108">
        <v>43617</v>
      </c>
      <c r="J14" s="106"/>
      <c r="K14" s="107"/>
      <c r="M14" s="108">
        <v>43617</v>
      </c>
      <c r="N14" s="106"/>
      <c r="O14" s="107"/>
    </row>
    <row r="15" spans="1:15" ht="15">
      <c r="A15" s="108">
        <v>43647</v>
      </c>
      <c r="B15" s="106"/>
      <c r="C15" s="107"/>
      <c r="E15" s="108">
        <v>43647</v>
      </c>
      <c r="F15" s="106"/>
      <c r="G15" s="107"/>
      <c r="I15" s="108">
        <v>43647</v>
      </c>
      <c r="J15" s="106"/>
      <c r="K15" s="107"/>
      <c r="M15" s="108">
        <v>43647</v>
      </c>
      <c r="N15" s="106"/>
      <c r="O15" s="107"/>
    </row>
    <row r="16" spans="1:15" ht="15">
      <c r="A16" s="108">
        <v>43678</v>
      </c>
      <c r="B16" s="106"/>
      <c r="C16" s="107"/>
      <c r="E16" s="108">
        <v>43678</v>
      </c>
      <c r="F16" s="106"/>
      <c r="G16" s="107"/>
      <c r="I16" s="108">
        <v>43678</v>
      </c>
      <c r="J16" s="106"/>
      <c r="K16" s="107"/>
      <c r="M16" s="108">
        <v>43678</v>
      </c>
      <c r="N16" s="106"/>
      <c r="O16" s="107"/>
    </row>
    <row r="17" spans="1:15" ht="15">
      <c r="A17" s="108">
        <v>43709</v>
      </c>
      <c r="B17" s="106"/>
      <c r="C17" s="107"/>
      <c r="E17" s="108">
        <v>43709</v>
      </c>
      <c r="F17" s="106"/>
      <c r="G17" s="107"/>
      <c r="I17" s="108">
        <v>43709</v>
      </c>
      <c r="J17" s="106"/>
      <c r="K17" s="107"/>
      <c r="M17" s="108">
        <v>43709</v>
      </c>
      <c r="N17" s="106"/>
      <c r="O17" s="107"/>
    </row>
    <row r="18" spans="1:27" ht="15">
      <c r="A18" s="108">
        <v>43739</v>
      </c>
      <c r="B18" s="106"/>
      <c r="C18" s="107"/>
      <c r="E18" s="108">
        <v>43739</v>
      </c>
      <c r="F18" s="106"/>
      <c r="G18" s="107"/>
      <c r="I18" s="108">
        <v>43739</v>
      </c>
      <c r="J18" s="106"/>
      <c r="K18" s="107"/>
      <c r="M18" s="108">
        <v>43739</v>
      </c>
      <c r="N18" s="106"/>
      <c r="O18" s="107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</row>
    <row r="19" spans="1:27" ht="15">
      <c r="A19" s="108">
        <v>43770</v>
      </c>
      <c r="B19" s="119"/>
      <c r="C19" s="107"/>
      <c r="E19" s="108">
        <v>43770</v>
      </c>
      <c r="F19" s="119"/>
      <c r="G19" s="107"/>
      <c r="I19" s="108">
        <v>43770</v>
      </c>
      <c r="J19" s="106"/>
      <c r="K19" s="107"/>
      <c r="M19" s="108">
        <v>43770</v>
      </c>
      <c r="N19" s="119"/>
      <c r="O19" s="107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</row>
    <row r="20" spans="1:27" ht="15.75" thickBot="1">
      <c r="A20" s="108">
        <v>43800</v>
      </c>
      <c r="B20" s="110"/>
      <c r="C20" s="107"/>
      <c r="E20" s="108">
        <v>43800</v>
      </c>
      <c r="F20" s="110"/>
      <c r="G20" s="107"/>
      <c r="I20" s="108">
        <v>43800</v>
      </c>
      <c r="J20" s="106"/>
      <c r="K20" s="107"/>
      <c r="M20" s="108">
        <v>43800</v>
      </c>
      <c r="N20" s="110"/>
      <c r="O20" s="107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</row>
    <row r="21" spans="2:27" ht="15">
      <c r="B21" s="98"/>
      <c r="C21" s="98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</row>
    <row r="22" spans="2:27" ht="15.75" thickBot="1">
      <c r="B22" s="98"/>
      <c r="C22" s="98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</row>
    <row r="23" spans="1:27" ht="15.75" thickBot="1">
      <c r="A23" s="404" t="s">
        <v>260</v>
      </c>
      <c r="B23" s="405"/>
      <c r="C23" s="406"/>
      <c r="E23" s="404" t="s">
        <v>272</v>
      </c>
      <c r="F23" s="405"/>
      <c r="G23" s="406"/>
      <c r="I23" s="404" t="s">
        <v>264</v>
      </c>
      <c r="J23" s="405"/>
      <c r="K23" s="406"/>
      <c r="M23" s="404" t="s">
        <v>262</v>
      </c>
      <c r="N23" s="405"/>
      <c r="O23" s="406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</row>
    <row r="24" spans="1:27" ht="15.75" thickBot="1">
      <c r="A24" s="100" t="s">
        <v>86</v>
      </c>
      <c r="B24" s="99" t="s">
        <v>245</v>
      </c>
      <c r="C24" s="99" t="s">
        <v>246</v>
      </c>
      <c r="E24" s="100" t="s">
        <v>86</v>
      </c>
      <c r="F24" s="99" t="s">
        <v>245</v>
      </c>
      <c r="G24" s="99" t="s">
        <v>246</v>
      </c>
      <c r="I24" s="100" t="s">
        <v>86</v>
      </c>
      <c r="J24" s="99" t="s">
        <v>245</v>
      </c>
      <c r="K24" s="99" t="s">
        <v>246</v>
      </c>
      <c r="M24" s="100" t="s">
        <v>86</v>
      </c>
      <c r="N24" s="99" t="s">
        <v>245</v>
      </c>
      <c r="O24" s="99" t="s">
        <v>246</v>
      </c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</row>
    <row r="25" spans="1:27" ht="15">
      <c r="A25" s="102">
        <v>43466</v>
      </c>
      <c r="B25" s="103">
        <v>62</v>
      </c>
      <c r="C25" s="107" t="s">
        <v>321</v>
      </c>
      <c r="E25" s="102">
        <v>43466</v>
      </c>
      <c r="F25" s="103">
        <v>49</v>
      </c>
      <c r="G25" s="107" t="s">
        <v>321</v>
      </c>
      <c r="I25" s="102">
        <v>43466</v>
      </c>
      <c r="J25" s="103">
        <v>55</v>
      </c>
      <c r="K25" s="107" t="s">
        <v>321</v>
      </c>
      <c r="M25" s="102">
        <v>43466</v>
      </c>
      <c r="N25" s="103">
        <v>50</v>
      </c>
      <c r="O25" s="107" t="s">
        <v>321</v>
      </c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</row>
    <row r="26" spans="1:27" ht="15">
      <c r="A26" s="105">
        <v>43497</v>
      </c>
      <c r="B26" s="106">
        <v>60</v>
      </c>
      <c r="C26" s="107">
        <f>((B26-B25)/B25)*100</f>
        <v>-3.225806451612903</v>
      </c>
      <c r="E26" s="105">
        <v>43497</v>
      </c>
      <c r="F26" s="106">
        <v>70</v>
      </c>
      <c r="G26" s="107">
        <f>((F26-F25)/F25)*100</f>
        <v>42.857142857142854</v>
      </c>
      <c r="I26" s="105">
        <v>43497</v>
      </c>
      <c r="J26" s="106">
        <v>63</v>
      </c>
      <c r="K26" s="107">
        <f>((J26-J25)/J25)*100</f>
        <v>14.545454545454545</v>
      </c>
      <c r="M26" s="105">
        <v>43497</v>
      </c>
      <c r="N26" s="106">
        <v>65</v>
      </c>
      <c r="O26" s="107">
        <f>((N26-N25)/N25)*100</f>
        <v>30</v>
      </c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</row>
    <row r="27" spans="1:27" ht="15">
      <c r="A27" s="108">
        <v>43525</v>
      </c>
      <c r="B27" s="106"/>
      <c r="C27" s="107"/>
      <c r="E27" s="108">
        <v>43525</v>
      </c>
      <c r="F27" s="106"/>
      <c r="G27" s="107"/>
      <c r="I27" s="108">
        <v>43525</v>
      </c>
      <c r="J27" s="106"/>
      <c r="K27" s="107"/>
      <c r="M27" s="108">
        <v>43525</v>
      </c>
      <c r="N27" s="106"/>
      <c r="O27" s="107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</row>
    <row r="28" spans="1:27" ht="15">
      <c r="A28" s="108">
        <v>43556</v>
      </c>
      <c r="B28" s="106"/>
      <c r="C28" s="107"/>
      <c r="E28" s="108">
        <v>43556</v>
      </c>
      <c r="F28" s="106"/>
      <c r="G28" s="107"/>
      <c r="I28" s="108">
        <v>43556</v>
      </c>
      <c r="J28" s="106"/>
      <c r="K28" s="107"/>
      <c r="M28" s="108">
        <v>43556</v>
      </c>
      <c r="N28" s="106"/>
      <c r="O28" s="107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</row>
    <row r="29" spans="1:27" ht="15">
      <c r="A29" s="108">
        <v>43586</v>
      </c>
      <c r="B29" s="106"/>
      <c r="C29" s="107"/>
      <c r="E29" s="108">
        <v>43586</v>
      </c>
      <c r="F29" s="106"/>
      <c r="G29" s="107"/>
      <c r="I29" s="108">
        <v>43586</v>
      </c>
      <c r="J29" s="106"/>
      <c r="K29" s="107"/>
      <c r="M29" s="108">
        <v>43586</v>
      </c>
      <c r="N29" s="106"/>
      <c r="O29" s="107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</row>
    <row r="30" spans="1:27" ht="15">
      <c r="A30" s="108">
        <v>43617</v>
      </c>
      <c r="B30" s="106"/>
      <c r="C30" s="107"/>
      <c r="E30" s="108">
        <v>43617</v>
      </c>
      <c r="F30" s="106"/>
      <c r="G30" s="107"/>
      <c r="I30" s="108">
        <v>43617</v>
      </c>
      <c r="J30" s="106"/>
      <c r="K30" s="107"/>
      <c r="M30" s="108">
        <v>43617</v>
      </c>
      <c r="N30" s="106"/>
      <c r="O30" s="107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</row>
    <row r="31" spans="1:27" ht="15">
      <c r="A31" s="108">
        <v>43647</v>
      </c>
      <c r="B31" s="106"/>
      <c r="C31" s="107"/>
      <c r="E31" s="108">
        <v>43647</v>
      </c>
      <c r="F31" s="106"/>
      <c r="G31" s="107"/>
      <c r="I31" s="108">
        <v>43647</v>
      </c>
      <c r="J31" s="106"/>
      <c r="K31" s="107"/>
      <c r="M31" s="108">
        <v>43647</v>
      </c>
      <c r="N31" s="106"/>
      <c r="O31" s="107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</row>
    <row r="32" spans="1:15" ht="15">
      <c r="A32" s="108">
        <v>43678</v>
      </c>
      <c r="B32" s="106"/>
      <c r="C32" s="107"/>
      <c r="E32" s="108">
        <v>43678</v>
      </c>
      <c r="F32" s="106"/>
      <c r="G32" s="107"/>
      <c r="I32" s="108">
        <v>43678</v>
      </c>
      <c r="J32" s="106"/>
      <c r="K32" s="107"/>
      <c r="M32" s="108">
        <v>43678</v>
      </c>
      <c r="N32" s="106"/>
      <c r="O32" s="107"/>
    </row>
    <row r="33" spans="1:15" ht="15">
      <c r="A33" s="108">
        <v>43709</v>
      </c>
      <c r="B33" s="106"/>
      <c r="C33" s="107"/>
      <c r="E33" s="108">
        <v>43709</v>
      </c>
      <c r="F33" s="106"/>
      <c r="G33" s="107"/>
      <c r="I33" s="108">
        <v>43709</v>
      </c>
      <c r="J33" s="106"/>
      <c r="K33" s="107"/>
      <c r="M33" s="108">
        <v>43709</v>
      </c>
      <c r="N33" s="106"/>
      <c r="O33" s="107"/>
    </row>
    <row r="34" spans="1:15" ht="15">
      <c r="A34" s="108">
        <v>43739</v>
      </c>
      <c r="B34" s="106"/>
      <c r="C34" s="107"/>
      <c r="E34" s="108">
        <v>43739</v>
      </c>
      <c r="F34" s="106"/>
      <c r="G34" s="107"/>
      <c r="I34" s="108">
        <v>43739</v>
      </c>
      <c r="J34" s="106"/>
      <c r="K34" s="107"/>
      <c r="M34" s="108">
        <v>43739</v>
      </c>
      <c r="N34" s="106"/>
      <c r="O34" s="107"/>
    </row>
    <row r="35" spans="1:15" ht="15">
      <c r="A35" s="108">
        <v>43770</v>
      </c>
      <c r="B35" s="106"/>
      <c r="C35" s="107"/>
      <c r="E35" s="108">
        <v>43770</v>
      </c>
      <c r="F35" s="119"/>
      <c r="G35" s="107"/>
      <c r="I35" s="108">
        <v>43770</v>
      </c>
      <c r="J35" s="119"/>
      <c r="K35" s="107"/>
      <c r="M35" s="108">
        <v>43770</v>
      </c>
      <c r="N35" s="119"/>
      <c r="O35" s="107"/>
    </row>
    <row r="36" spans="1:15" ht="15.75" thickBot="1">
      <c r="A36" s="108">
        <v>43800</v>
      </c>
      <c r="B36" s="106"/>
      <c r="C36" s="107"/>
      <c r="E36" s="108">
        <v>43800</v>
      </c>
      <c r="F36" s="110"/>
      <c r="G36" s="107"/>
      <c r="I36" s="108">
        <v>43800</v>
      </c>
      <c r="J36" s="110"/>
      <c r="K36" s="107"/>
      <c r="M36" s="108">
        <v>43800</v>
      </c>
      <c r="N36" s="110"/>
      <c r="O36" s="107"/>
    </row>
    <row r="37" spans="2:3" ht="15">
      <c r="B37" s="98"/>
      <c r="C37" s="98"/>
    </row>
    <row r="38" ht="15.75" thickBot="1"/>
    <row r="39" spans="1:7" ht="15.75" thickBot="1">
      <c r="A39" s="404" t="s">
        <v>274</v>
      </c>
      <c r="B39" s="405"/>
      <c r="C39" s="406"/>
      <c r="E39" s="404" t="s">
        <v>266</v>
      </c>
      <c r="F39" s="405"/>
      <c r="G39" s="406"/>
    </row>
    <row r="40" spans="1:7" ht="15.75" thickBot="1">
      <c r="A40" s="100" t="s">
        <v>86</v>
      </c>
      <c r="B40" s="99" t="s">
        <v>245</v>
      </c>
      <c r="C40" s="99" t="s">
        <v>246</v>
      </c>
      <c r="E40" s="100" t="s">
        <v>86</v>
      </c>
      <c r="F40" s="99" t="s">
        <v>245</v>
      </c>
      <c r="G40" s="99" t="s">
        <v>246</v>
      </c>
    </row>
    <row r="41" spans="1:7" ht="15">
      <c r="A41" s="102">
        <v>43466</v>
      </c>
      <c r="B41" s="103">
        <v>59</v>
      </c>
      <c r="C41" s="107" t="s">
        <v>321</v>
      </c>
      <c r="E41" s="102">
        <v>43466</v>
      </c>
      <c r="F41" s="103">
        <v>57</v>
      </c>
      <c r="G41" s="107" t="s">
        <v>321</v>
      </c>
    </row>
    <row r="42" spans="1:7" ht="15">
      <c r="A42" s="105">
        <v>43497</v>
      </c>
      <c r="B42" s="106">
        <v>55</v>
      </c>
      <c r="C42" s="107">
        <f>((B42-B41)/B41)*100</f>
        <v>-6.779661016949152</v>
      </c>
      <c r="E42" s="105">
        <v>43497</v>
      </c>
      <c r="F42" s="106">
        <v>51</v>
      </c>
      <c r="G42" s="107">
        <f>((F42-F41)/F41)*100</f>
        <v>-10.526315789473683</v>
      </c>
    </row>
    <row r="43" spans="1:7" ht="15">
      <c r="A43" s="108">
        <v>43525</v>
      </c>
      <c r="B43" s="106"/>
      <c r="C43" s="107"/>
      <c r="E43" s="108">
        <v>43525</v>
      </c>
      <c r="F43" s="106"/>
      <c r="G43" s="107"/>
    </row>
    <row r="44" spans="1:7" ht="15">
      <c r="A44" s="108">
        <v>43556</v>
      </c>
      <c r="B44" s="106"/>
      <c r="C44" s="107"/>
      <c r="E44" s="108">
        <v>43556</v>
      </c>
      <c r="F44" s="106"/>
      <c r="G44" s="107"/>
    </row>
    <row r="45" spans="1:7" ht="15">
      <c r="A45" s="108">
        <v>43586</v>
      </c>
      <c r="B45" s="106"/>
      <c r="C45" s="107"/>
      <c r="E45" s="108">
        <v>43586</v>
      </c>
      <c r="F45" s="106"/>
      <c r="G45" s="107"/>
    </row>
    <row r="46" spans="1:7" ht="15">
      <c r="A46" s="108">
        <v>43617</v>
      </c>
      <c r="B46" s="106"/>
      <c r="C46" s="107"/>
      <c r="E46" s="108">
        <v>43617</v>
      </c>
      <c r="F46" s="106"/>
      <c r="G46" s="107"/>
    </row>
    <row r="47" spans="1:7" ht="15">
      <c r="A47" s="108">
        <v>43647</v>
      </c>
      <c r="B47" s="106"/>
      <c r="C47" s="107"/>
      <c r="E47" s="108">
        <v>43647</v>
      </c>
      <c r="F47" s="106"/>
      <c r="G47" s="107"/>
    </row>
    <row r="48" spans="1:7" ht="15">
      <c r="A48" s="108">
        <v>43678</v>
      </c>
      <c r="B48" s="106"/>
      <c r="C48" s="107"/>
      <c r="E48" s="108">
        <v>43678</v>
      </c>
      <c r="F48" s="106"/>
      <c r="G48" s="107"/>
    </row>
    <row r="49" spans="1:7" ht="15">
      <c r="A49" s="108">
        <v>43709</v>
      </c>
      <c r="B49" s="106"/>
      <c r="C49" s="107"/>
      <c r="E49" s="108">
        <v>43709</v>
      </c>
      <c r="F49" s="106"/>
      <c r="G49" s="107"/>
    </row>
    <row r="50" spans="1:7" ht="15">
      <c r="A50" s="108">
        <v>43739</v>
      </c>
      <c r="B50" s="106"/>
      <c r="C50" s="107"/>
      <c r="E50" s="108">
        <v>43739</v>
      </c>
      <c r="F50" s="106"/>
      <c r="G50" s="107"/>
    </row>
    <row r="51" spans="1:7" ht="15">
      <c r="A51" s="108">
        <v>43770</v>
      </c>
      <c r="B51" s="106"/>
      <c r="C51" s="107"/>
      <c r="E51" s="108">
        <v>43770</v>
      </c>
      <c r="F51" s="106"/>
      <c r="G51" s="107"/>
    </row>
    <row r="52" spans="1:7" ht="15.75" thickBot="1">
      <c r="A52" s="108">
        <v>43800</v>
      </c>
      <c r="B52" s="110"/>
      <c r="C52" s="107"/>
      <c r="E52" s="108">
        <v>43800</v>
      </c>
      <c r="F52" s="106"/>
      <c r="G52" s="107"/>
    </row>
    <row r="54" spans="2:3" ht="15">
      <c r="B54" s="98"/>
      <c r="C54" s="98"/>
    </row>
    <row r="55" ht="15">
      <c r="A55" s="111" t="s">
        <v>247</v>
      </c>
    </row>
    <row r="56" ht="15">
      <c r="A56" s="111"/>
    </row>
    <row r="57" spans="1:6" ht="15">
      <c r="A57" s="111" t="s">
        <v>248</v>
      </c>
      <c r="B57" s="112"/>
      <c r="C57" s="112"/>
      <c r="D57" s="111"/>
      <c r="E57" s="111"/>
      <c r="F57" s="111"/>
    </row>
    <row r="58" spans="1:6" ht="15">
      <c r="A58" s="111"/>
      <c r="B58" s="112"/>
      <c r="C58" s="112"/>
      <c r="D58" s="111"/>
      <c r="E58" s="111"/>
      <c r="F58" s="111"/>
    </row>
    <row r="59" spans="1:6" ht="15">
      <c r="A59" s="113" t="s">
        <v>250</v>
      </c>
      <c r="B59" s="112"/>
      <c r="C59" s="112"/>
      <c r="D59" s="111"/>
      <c r="E59" s="111"/>
      <c r="F59" s="111"/>
    </row>
    <row r="61" spans="1:11" ht="15">
      <c r="A61" s="399"/>
      <c r="B61" s="399"/>
      <c r="C61" s="399"/>
      <c r="D61" s="400"/>
      <c r="F61" s="395"/>
      <c r="G61" s="395"/>
      <c r="H61" s="395"/>
      <c r="I61" s="400"/>
      <c r="J61" s="400"/>
      <c r="K61" s="115"/>
    </row>
    <row r="62" spans="1:9" ht="15">
      <c r="A62" s="116"/>
      <c r="B62" s="117"/>
      <c r="C62" s="117"/>
      <c r="D62" s="117"/>
      <c r="E62" s="117"/>
      <c r="F62" s="117"/>
      <c r="G62" s="117"/>
      <c r="H62" s="117"/>
      <c r="I62" s="117"/>
    </row>
    <row r="63" spans="1:11" ht="15">
      <c r="A63" s="399"/>
      <c r="B63" s="400"/>
      <c r="C63" s="400"/>
      <c r="D63" s="400"/>
      <c r="F63" s="399"/>
      <c r="G63" s="399"/>
      <c r="H63" s="399"/>
      <c r="I63" s="400"/>
      <c r="J63" s="400"/>
      <c r="K63" s="115"/>
    </row>
    <row r="64" spans="1:9" ht="15">
      <c r="A64" s="114"/>
      <c r="B64" s="117"/>
      <c r="C64" s="117"/>
      <c r="D64" s="117"/>
      <c r="E64" s="117"/>
      <c r="F64" s="117"/>
      <c r="G64" s="117"/>
      <c r="H64" s="117"/>
      <c r="I64" s="117"/>
    </row>
    <row r="65" spans="2:11" ht="15">
      <c r="B65" s="98"/>
      <c r="C65" s="98"/>
      <c r="F65" s="395"/>
      <c r="G65" s="395"/>
      <c r="H65" s="395"/>
      <c r="I65" s="395"/>
      <c r="J65" s="395"/>
      <c r="K65" s="395"/>
    </row>
    <row r="66" spans="1:9" ht="15">
      <c r="A66" s="116"/>
      <c r="B66" s="117"/>
      <c r="C66" s="117"/>
      <c r="D66" s="117"/>
      <c r="E66" s="117"/>
      <c r="F66" s="117"/>
      <c r="G66" s="117"/>
      <c r="H66" s="117"/>
      <c r="I66" s="117"/>
    </row>
    <row r="67" spans="1:9" ht="15">
      <c r="A67" s="401"/>
      <c r="B67" s="400"/>
      <c r="C67" s="400"/>
      <c r="D67" s="400"/>
      <c r="E67" s="117"/>
      <c r="F67" s="117"/>
      <c r="G67" s="117"/>
      <c r="H67" s="117"/>
      <c r="I67" s="117"/>
    </row>
    <row r="108" ht="57" customHeight="1"/>
    <row r="110" spans="17:18" ht="81" customHeight="1">
      <c r="Q110" s="97"/>
      <c r="R110" s="97"/>
    </row>
    <row r="112" ht="85.5" customHeight="1"/>
    <row r="114" ht="56.25" customHeight="1"/>
  </sheetData>
  <sheetProtection/>
  <mergeCells count="16">
    <mergeCell ref="F65:K65"/>
    <mergeCell ref="A67:D67"/>
    <mergeCell ref="A39:C39"/>
    <mergeCell ref="E39:G39"/>
    <mergeCell ref="A61:D61"/>
    <mergeCell ref="F61:J61"/>
    <mergeCell ref="A63:D63"/>
    <mergeCell ref="F63:J63"/>
    <mergeCell ref="A7:C7"/>
    <mergeCell ref="E7:G7"/>
    <mergeCell ref="M7:O7"/>
    <mergeCell ref="I7:K7"/>
    <mergeCell ref="E23:G23"/>
    <mergeCell ref="M23:O23"/>
    <mergeCell ref="A23:C23"/>
    <mergeCell ref="I23:K2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L40"/>
  <sheetViews>
    <sheetView zoomScalePageLayoutView="0" workbookViewId="0" topLeftCell="A1">
      <selection activeCell="R37" sqref="R37"/>
    </sheetView>
  </sheetViews>
  <sheetFormatPr defaultColWidth="9.140625" defaultRowHeight="15"/>
  <cols>
    <col min="1" max="1" width="27.00390625" style="33" customWidth="1"/>
    <col min="2" max="2" width="9.140625" style="51" customWidth="1"/>
    <col min="3" max="8" width="9.140625" style="33" customWidth="1"/>
    <col min="9" max="9" width="53.57421875" style="33" bestFit="1" customWidth="1"/>
    <col min="10" max="16384" width="9.140625" style="33" customWidth="1"/>
  </cols>
  <sheetData>
    <row r="1" ht="15">
      <c r="A1" s="21" t="s">
        <v>80</v>
      </c>
    </row>
    <row r="2" spans="1:12" ht="15">
      <c r="A2" s="2" t="s">
        <v>81</v>
      </c>
      <c r="H2" s="34"/>
      <c r="I2" s="34"/>
      <c r="J2" s="34"/>
      <c r="K2" s="34"/>
      <c r="L2" s="34"/>
    </row>
    <row r="3" spans="8:12" ht="15.75" thickBot="1">
      <c r="H3" s="34"/>
      <c r="I3" s="34"/>
      <c r="J3" s="34"/>
      <c r="K3" s="34"/>
      <c r="L3" s="34"/>
    </row>
    <row r="4" spans="1:12" ht="15" customHeight="1" thickBot="1">
      <c r="A4" s="35" t="s">
        <v>157</v>
      </c>
      <c r="B4" s="52" t="s">
        <v>153</v>
      </c>
      <c r="C4" s="36"/>
      <c r="H4" s="34"/>
      <c r="I4" s="7"/>
      <c r="J4" s="34"/>
      <c r="K4" s="34"/>
      <c r="L4" s="34"/>
    </row>
    <row r="5" spans="1:12" ht="15">
      <c r="A5" s="40" t="s">
        <v>239</v>
      </c>
      <c r="B5" s="122">
        <v>85</v>
      </c>
      <c r="C5" s="7"/>
      <c r="H5" s="34"/>
      <c r="I5" s="34"/>
      <c r="J5" s="34"/>
      <c r="K5" s="34"/>
      <c r="L5" s="34"/>
    </row>
    <row r="6" spans="1:3" ht="15">
      <c r="A6" s="40" t="s">
        <v>241</v>
      </c>
      <c r="B6" s="123">
        <v>83</v>
      </c>
      <c r="C6" s="7"/>
    </row>
    <row r="7" spans="1:3" ht="15">
      <c r="A7" s="40" t="s">
        <v>261</v>
      </c>
      <c r="B7" s="123">
        <v>80</v>
      </c>
      <c r="C7" s="7"/>
    </row>
    <row r="8" spans="1:3" ht="15">
      <c r="A8" s="40" t="s">
        <v>272</v>
      </c>
      <c r="B8" s="123">
        <v>70</v>
      </c>
      <c r="C8" s="7"/>
    </row>
    <row r="9" spans="1:3" ht="15">
      <c r="A9" s="40" t="s">
        <v>262</v>
      </c>
      <c r="B9" s="123">
        <v>65</v>
      </c>
      <c r="C9" s="7"/>
    </row>
    <row r="10" spans="1:3" ht="15">
      <c r="A10" s="84" t="s">
        <v>264</v>
      </c>
      <c r="B10" s="123">
        <v>63</v>
      </c>
      <c r="C10" s="7"/>
    </row>
    <row r="11" spans="1:3" ht="15">
      <c r="A11" s="40" t="s">
        <v>263</v>
      </c>
      <c r="B11" s="123">
        <v>62</v>
      </c>
      <c r="C11" s="7"/>
    </row>
    <row r="12" spans="1:3" ht="15">
      <c r="A12" s="40" t="s">
        <v>260</v>
      </c>
      <c r="B12" s="123">
        <v>60</v>
      </c>
      <c r="C12" s="7"/>
    </row>
    <row r="13" spans="1:3" ht="15">
      <c r="A13" s="40" t="s">
        <v>274</v>
      </c>
      <c r="B13" s="123">
        <v>55</v>
      </c>
      <c r="C13" s="7"/>
    </row>
    <row r="14" spans="1:3" ht="15">
      <c r="A14" s="40" t="s">
        <v>242</v>
      </c>
      <c r="B14" s="123">
        <v>55</v>
      </c>
      <c r="C14" s="7"/>
    </row>
    <row r="15" spans="1:3" ht="15">
      <c r="A15" s="40" t="s">
        <v>266</v>
      </c>
      <c r="B15" s="123">
        <v>51</v>
      </c>
      <c r="C15" s="7"/>
    </row>
    <row r="16" spans="1:3" ht="15">
      <c r="A16" s="40" t="s">
        <v>265</v>
      </c>
      <c r="B16" s="123">
        <v>48</v>
      </c>
      <c r="C16" s="7"/>
    </row>
    <row r="17" spans="1:3" ht="15">
      <c r="A17" s="40" t="s">
        <v>268</v>
      </c>
      <c r="B17" s="123">
        <v>48</v>
      </c>
      <c r="C17" s="7"/>
    </row>
    <row r="18" spans="1:3" ht="15">
      <c r="A18" s="40" t="s">
        <v>240</v>
      </c>
      <c r="B18" s="123">
        <v>47</v>
      </c>
      <c r="C18" s="7"/>
    </row>
    <row r="19" spans="1:3" ht="15">
      <c r="A19" s="40" t="s">
        <v>273</v>
      </c>
      <c r="B19" s="123">
        <v>43</v>
      </c>
      <c r="C19" s="7"/>
    </row>
    <row r="20" spans="1:3" ht="15">
      <c r="A20" s="40" t="s">
        <v>275</v>
      </c>
      <c r="B20" s="123">
        <v>38</v>
      </c>
      <c r="C20" s="7"/>
    </row>
    <row r="21" spans="1:3" ht="15">
      <c r="A21" s="40" t="s">
        <v>267</v>
      </c>
      <c r="B21" s="123">
        <v>34</v>
      </c>
      <c r="C21" s="7"/>
    </row>
    <row r="22" spans="1:3" ht="15">
      <c r="A22" s="40" t="s">
        <v>271</v>
      </c>
      <c r="B22" s="123">
        <v>33</v>
      </c>
      <c r="C22" s="7"/>
    </row>
    <row r="23" spans="1:3" ht="15">
      <c r="A23" s="40" t="s">
        <v>281</v>
      </c>
      <c r="B23" s="123">
        <v>29</v>
      </c>
      <c r="C23" s="7"/>
    </row>
    <row r="24" spans="1:3" ht="15">
      <c r="A24" s="40" t="s">
        <v>270</v>
      </c>
      <c r="B24" s="123">
        <v>26</v>
      </c>
      <c r="C24" s="7"/>
    </row>
    <row r="25" spans="1:3" ht="15">
      <c r="A25" s="40" t="s">
        <v>278</v>
      </c>
      <c r="B25" s="123">
        <v>25</v>
      </c>
      <c r="C25" s="7"/>
    </row>
    <row r="26" spans="1:3" ht="15">
      <c r="A26" s="40" t="s">
        <v>279</v>
      </c>
      <c r="B26" s="123">
        <v>24</v>
      </c>
      <c r="C26" s="7"/>
    </row>
    <row r="27" spans="1:3" ht="15">
      <c r="A27" s="40" t="s">
        <v>269</v>
      </c>
      <c r="B27" s="123">
        <v>23</v>
      </c>
      <c r="C27" s="7"/>
    </row>
    <row r="28" spans="1:3" ht="15">
      <c r="A28" s="40" t="s">
        <v>280</v>
      </c>
      <c r="B28" s="123">
        <v>22</v>
      </c>
      <c r="C28" s="7"/>
    </row>
    <row r="29" spans="1:3" ht="15">
      <c r="A29" s="40" t="s">
        <v>276</v>
      </c>
      <c r="B29" s="123">
        <v>19</v>
      </c>
      <c r="C29" s="7"/>
    </row>
    <row r="30" spans="1:3" ht="15">
      <c r="A30" s="40" t="s">
        <v>277</v>
      </c>
      <c r="B30" s="123">
        <v>15</v>
      </c>
      <c r="C30" s="7"/>
    </row>
    <row r="31" spans="1:3" ht="15">
      <c r="A31" s="40" t="s">
        <v>284</v>
      </c>
      <c r="B31" s="123">
        <v>14</v>
      </c>
      <c r="C31" s="7"/>
    </row>
    <row r="32" spans="1:3" ht="15">
      <c r="A32" s="40" t="s">
        <v>282</v>
      </c>
      <c r="B32" s="123">
        <v>12</v>
      </c>
      <c r="C32" s="7"/>
    </row>
    <row r="33" spans="1:3" ht="15">
      <c r="A33" s="40" t="s">
        <v>283</v>
      </c>
      <c r="B33" s="123">
        <v>10</v>
      </c>
      <c r="C33" s="7"/>
    </row>
    <row r="34" spans="1:3" ht="15">
      <c r="A34" s="40" t="s">
        <v>285</v>
      </c>
      <c r="B34" s="123">
        <v>10</v>
      </c>
      <c r="C34" s="7"/>
    </row>
    <row r="35" spans="1:3" ht="15">
      <c r="A35" s="40" t="s">
        <v>287</v>
      </c>
      <c r="B35" s="123">
        <v>8</v>
      </c>
      <c r="C35" s="7"/>
    </row>
    <row r="36" spans="1:3" ht="15.75" thickBot="1">
      <c r="A36" s="80" t="s">
        <v>286</v>
      </c>
      <c r="B36" s="123">
        <v>2</v>
      </c>
      <c r="C36" s="7"/>
    </row>
    <row r="37" spans="1:10" ht="15.75" thickBot="1">
      <c r="A37" s="41" t="s">
        <v>175</v>
      </c>
      <c r="B37" s="56">
        <f>SUM(B5:B36)</f>
        <v>1259</v>
      </c>
      <c r="C37" s="16"/>
      <c r="H37" s="37"/>
      <c r="I37" s="38"/>
      <c r="J37" s="37"/>
    </row>
    <row r="38" spans="8:10" ht="15">
      <c r="H38" s="37"/>
      <c r="I38" s="38"/>
      <c r="J38" s="37"/>
    </row>
    <row r="39" spans="8:10" ht="15">
      <c r="H39" s="37"/>
      <c r="I39" s="38"/>
      <c r="J39" s="37"/>
    </row>
    <row r="40" spans="8:10" ht="15">
      <c r="H40" s="37"/>
      <c r="I40" s="38"/>
      <c r="J40" s="37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E30" sqref="E30:G43"/>
    </sheetView>
  </sheetViews>
  <sheetFormatPr defaultColWidth="9.140625" defaultRowHeight="15"/>
  <cols>
    <col min="1" max="1" width="17.421875" style="1" customWidth="1"/>
    <col min="2" max="2" width="19.57421875" style="1" bestFit="1" customWidth="1"/>
    <col min="3" max="3" width="19.7109375" style="1" bestFit="1" customWidth="1"/>
    <col min="4" max="4" width="22.140625" style="1" customWidth="1"/>
    <col min="5" max="5" width="12.57421875" style="1" customWidth="1"/>
    <col min="6" max="6" width="19.57421875" style="1" bestFit="1" customWidth="1"/>
    <col min="7" max="7" width="19.7109375" style="1" bestFit="1" customWidth="1"/>
    <col min="8" max="8" width="22.140625" style="1" bestFit="1" customWidth="1"/>
    <col min="9" max="9" width="15.28125" style="1" bestFit="1" customWidth="1"/>
    <col min="10" max="10" width="15.421875" style="1" bestFit="1" customWidth="1"/>
    <col min="11" max="11" width="17.8515625" style="1" bestFit="1" customWidth="1"/>
    <col min="12" max="13" width="9.140625" style="1" customWidth="1"/>
    <col min="14" max="14" width="17.8515625" style="1" bestFit="1" customWidth="1"/>
    <col min="15" max="16384" width="9.140625" style="1" customWidth="1"/>
  </cols>
  <sheetData>
    <row r="1" ht="15">
      <c r="A1" s="21" t="s">
        <v>80</v>
      </c>
    </row>
    <row r="2" ht="15">
      <c r="A2" s="2" t="s">
        <v>81</v>
      </c>
    </row>
    <row r="3" ht="15">
      <c r="A3" s="2"/>
    </row>
    <row r="4" ht="15.75" thickBot="1">
      <c r="A4" s="313"/>
    </row>
    <row r="5" spans="1:4" ht="15.75" thickBot="1">
      <c r="A5" s="42" t="s">
        <v>336</v>
      </c>
      <c r="B5" s="139">
        <v>43497</v>
      </c>
      <c r="C5" s="139">
        <v>43466</v>
      </c>
      <c r="D5" s="293" t="s">
        <v>341</v>
      </c>
    </row>
    <row r="6" spans="1:4" ht="15">
      <c r="A6" s="286" t="s">
        <v>334</v>
      </c>
      <c r="B6" s="288">
        <v>19</v>
      </c>
      <c r="C6" s="250">
        <v>31</v>
      </c>
      <c r="D6" s="286">
        <f>AVERAGE(B6:C6)</f>
        <v>25</v>
      </c>
    </row>
    <row r="7" spans="1:4" ht="15.75" thickBot="1">
      <c r="A7" s="287" t="s">
        <v>337</v>
      </c>
      <c r="B7" s="289">
        <v>42</v>
      </c>
      <c r="C7" s="290">
        <v>59</v>
      </c>
      <c r="D7" s="287">
        <f>AVERAGE(B7:C7)</f>
        <v>50.5</v>
      </c>
    </row>
    <row r="8" spans="1:4" ht="15.75" thickBot="1">
      <c r="A8" s="304" t="s">
        <v>339</v>
      </c>
      <c r="B8" s="304">
        <f>SUM(B6:B7)</f>
        <v>61</v>
      </c>
      <c r="C8" s="304">
        <f>SUM(C6:C7)</f>
        <v>90</v>
      </c>
      <c r="D8" s="304">
        <f>SUM(D6:D7)</f>
        <v>75.5</v>
      </c>
    </row>
    <row r="9" spans="1:8" ht="15.75" thickBot="1">
      <c r="A9" s="251" t="s">
        <v>338</v>
      </c>
      <c r="B9" s="291">
        <v>85</v>
      </c>
      <c r="C9" s="292">
        <v>94</v>
      </c>
      <c r="D9" s="251">
        <f>AVERAGE(B9:C9)</f>
        <v>89.5</v>
      </c>
      <c r="F9" s="252"/>
      <c r="G9" s="252"/>
      <c r="H9" s="252"/>
    </row>
    <row r="10" spans="1:8" ht="15.75" thickBot="1">
      <c r="A10" s="305" t="s">
        <v>176</v>
      </c>
      <c r="B10" s="306">
        <f>B6+B7+B9</f>
        <v>146</v>
      </c>
      <c r="C10" s="306">
        <f>C6+C7+C9</f>
        <v>184</v>
      </c>
      <c r="D10" s="306">
        <f>D6+D7+D9</f>
        <v>165</v>
      </c>
      <c r="F10" s="16"/>
      <c r="G10" s="16"/>
      <c r="H10" s="16"/>
    </row>
    <row r="11" spans="1:11" s="11" customFormat="1" ht="15">
      <c r="A11" s="3"/>
      <c r="B11" s="64"/>
      <c r="C11" s="16"/>
      <c r="D11" s="16"/>
      <c r="E11" s="16"/>
      <c r="F11" s="16"/>
      <c r="G11" s="16"/>
      <c r="H11" s="16"/>
      <c r="I11" s="314"/>
      <c r="J11" s="314"/>
      <c r="K11" s="314"/>
    </row>
    <row r="12" spans="1:11" s="11" customFormat="1" ht="15.75" thickBot="1">
      <c r="A12" s="3"/>
      <c r="B12" s="64"/>
      <c r="C12" s="16"/>
      <c r="D12" s="16"/>
      <c r="E12" s="16"/>
      <c r="F12" s="16"/>
      <c r="G12" s="16"/>
      <c r="H12" s="16"/>
      <c r="I12" s="314"/>
      <c r="J12" s="314"/>
      <c r="K12" s="314"/>
    </row>
    <row r="13" spans="1:11" s="11" customFormat="1" ht="15.75" thickBot="1">
      <c r="A13" s="3"/>
      <c r="B13" s="407" t="s">
        <v>342</v>
      </c>
      <c r="C13" s="408"/>
      <c r="D13" s="409"/>
      <c r="E13" s="16"/>
      <c r="F13" s="16"/>
      <c r="G13" s="16"/>
      <c r="H13" s="16"/>
      <c r="I13" s="314"/>
      <c r="J13" s="314"/>
      <c r="K13" s="314"/>
    </row>
    <row r="14" spans="1:11" s="11" customFormat="1" ht="15.75" thickBot="1">
      <c r="A14" s="42" t="s">
        <v>336</v>
      </c>
      <c r="B14" s="296" t="s">
        <v>347</v>
      </c>
      <c r="C14" s="296" t="s">
        <v>348</v>
      </c>
      <c r="D14" s="296" t="s">
        <v>349</v>
      </c>
      <c r="E14" s="16"/>
      <c r="F14" s="16"/>
      <c r="G14" s="16"/>
      <c r="H14" s="16"/>
      <c r="I14" s="314"/>
      <c r="J14" s="314"/>
      <c r="K14" s="314"/>
    </row>
    <row r="15" spans="1:11" s="11" customFormat="1" ht="15">
      <c r="A15" s="286" t="s">
        <v>334</v>
      </c>
      <c r="B15" s="310">
        <f>(B6*100)/B8</f>
        <v>31.147540983606557</v>
      </c>
      <c r="C15" s="301">
        <f>(C6*100)/C8</f>
        <v>34.44444444444444</v>
      </c>
      <c r="D15" s="310">
        <f>(D6*100)/D8</f>
        <v>33.11258278145695</v>
      </c>
      <c r="E15" s="16"/>
      <c r="F15" s="16"/>
      <c r="G15" s="16"/>
      <c r="H15" s="16"/>
      <c r="I15" s="314"/>
      <c r="J15" s="314"/>
      <c r="K15" s="314"/>
    </row>
    <row r="16" spans="1:11" s="11" customFormat="1" ht="15.75" thickBot="1">
      <c r="A16" s="287" t="s">
        <v>337</v>
      </c>
      <c r="B16" s="315">
        <f>(B7*100)/B8</f>
        <v>68.85245901639344</v>
      </c>
      <c r="C16" s="302">
        <f>(C7*100)/C8</f>
        <v>65.55555555555556</v>
      </c>
      <c r="D16" s="311">
        <f>(D7*100)/D8</f>
        <v>66.88741721854305</v>
      </c>
      <c r="E16" s="16"/>
      <c r="F16" s="16"/>
      <c r="G16" s="16"/>
      <c r="H16" s="16"/>
      <c r="I16" s="314"/>
      <c r="J16" s="314"/>
      <c r="K16" s="314"/>
    </row>
    <row r="17" spans="1:11" s="11" customFormat="1" ht="15.75" thickBot="1">
      <c r="A17" s="304" t="s">
        <v>339</v>
      </c>
      <c r="B17" s="304">
        <f>SUM(B15:B16)</f>
        <v>100</v>
      </c>
      <c r="C17" s="303">
        <f>SUM(C15:C16)</f>
        <v>100</v>
      </c>
      <c r="D17" s="304">
        <f>SUM(D15:D16)</f>
        <v>100</v>
      </c>
      <c r="E17" s="16"/>
      <c r="F17" s="16"/>
      <c r="G17" s="16"/>
      <c r="H17" s="16"/>
      <c r="I17" s="314"/>
      <c r="J17" s="314"/>
      <c r="K17" s="314"/>
    </row>
    <row r="18" spans="1:11" s="11" customFormat="1" ht="15">
      <c r="A18" s="3"/>
      <c r="B18" s="64"/>
      <c r="C18" s="16"/>
      <c r="D18" s="16"/>
      <c r="E18" s="16"/>
      <c r="F18" s="16"/>
      <c r="G18" s="16"/>
      <c r="H18" s="16"/>
      <c r="I18" s="314"/>
      <c r="J18" s="314"/>
      <c r="K18" s="314"/>
    </row>
    <row r="19" spans="1:11" s="11" customFormat="1" ht="15.75" thickBot="1">
      <c r="A19" s="3"/>
      <c r="B19" s="64"/>
      <c r="C19" s="16"/>
      <c r="D19" s="16"/>
      <c r="E19" s="16"/>
      <c r="F19" s="16"/>
      <c r="G19" s="16"/>
      <c r="H19" s="16"/>
      <c r="I19" s="314"/>
      <c r="J19" s="314"/>
      <c r="K19" s="314"/>
    </row>
    <row r="20" spans="1:11" s="11" customFormat="1" ht="15.75" thickBot="1">
      <c r="A20" s="3"/>
      <c r="B20" s="410" t="s">
        <v>343</v>
      </c>
      <c r="C20" s="411"/>
      <c r="D20" s="412"/>
      <c r="E20" s="16"/>
      <c r="F20" s="16"/>
      <c r="G20" s="16"/>
      <c r="H20" s="16"/>
      <c r="I20" s="314"/>
      <c r="J20" s="314"/>
      <c r="K20" s="314"/>
    </row>
    <row r="21" spans="1:11" s="11" customFormat="1" ht="15.75" thickBot="1">
      <c r="A21" s="42" t="s">
        <v>336</v>
      </c>
      <c r="B21" s="295" t="s">
        <v>344</v>
      </c>
      <c r="C21" s="295" t="s">
        <v>345</v>
      </c>
      <c r="D21" s="295" t="s">
        <v>346</v>
      </c>
      <c r="E21" s="16"/>
      <c r="F21" s="16"/>
      <c r="G21" s="16"/>
      <c r="H21" s="16"/>
      <c r="I21" s="314"/>
      <c r="J21" s="314"/>
      <c r="K21" s="314"/>
    </row>
    <row r="22" spans="1:11" s="11" customFormat="1" ht="15">
      <c r="A22" s="286" t="s">
        <v>334</v>
      </c>
      <c r="B22" s="310">
        <f>(B6*100)/B10</f>
        <v>13.013698630136986</v>
      </c>
      <c r="C22" s="308">
        <f>(C6*100)/C10</f>
        <v>16.847826086956523</v>
      </c>
      <c r="D22" s="298">
        <f>(D6*100)/D10</f>
        <v>15.151515151515152</v>
      </c>
      <c r="E22" s="16"/>
      <c r="F22" s="16"/>
      <c r="G22" s="16"/>
      <c r="H22" s="16"/>
      <c r="I22" s="314"/>
      <c r="J22" s="314"/>
      <c r="K22" s="314"/>
    </row>
    <row r="23" spans="1:11" s="11" customFormat="1" ht="15.75" thickBot="1">
      <c r="A23" s="287" t="s">
        <v>337</v>
      </c>
      <c r="B23" s="311">
        <f>(B7*100)/B10</f>
        <v>28.767123287671232</v>
      </c>
      <c r="C23" s="309">
        <f>(C7*100)/C10</f>
        <v>32.06521739130435</v>
      </c>
      <c r="D23" s="299">
        <f>(D7*100)/D10</f>
        <v>30.606060606060606</v>
      </c>
      <c r="E23" s="16"/>
      <c r="F23" s="16"/>
      <c r="G23" s="16"/>
      <c r="H23" s="16"/>
      <c r="I23" s="314"/>
      <c r="J23" s="314"/>
      <c r="K23" s="314"/>
    </row>
    <row r="24" spans="1:11" s="11" customFormat="1" ht="15.75" thickBot="1">
      <c r="A24" s="304" t="s">
        <v>339</v>
      </c>
      <c r="B24" s="316">
        <f>(B8*100)/B10</f>
        <v>41.78082191780822</v>
      </c>
      <c r="C24" s="317">
        <f>(C8*100)/C10</f>
        <v>48.91304347826087</v>
      </c>
      <c r="D24" s="316">
        <f>(D8*100)/D10</f>
        <v>45.75757575757576</v>
      </c>
      <c r="E24" s="16"/>
      <c r="F24" s="16"/>
      <c r="G24" s="16"/>
      <c r="H24" s="16"/>
      <c r="I24" s="314"/>
      <c r="J24" s="314"/>
      <c r="K24" s="314"/>
    </row>
    <row r="25" spans="1:11" s="11" customFormat="1" ht="15.75" thickBot="1">
      <c r="A25" s="251" t="s">
        <v>338</v>
      </c>
      <c r="B25" s="312">
        <f>(B9*100)/B10</f>
        <v>58.21917808219178</v>
      </c>
      <c r="C25" s="307">
        <f>(C9*100)/C10</f>
        <v>51.08695652173913</v>
      </c>
      <c r="D25" s="300">
        <f>(D9*100)/D10</f>
        <v>54.24242424242424</v>
      </c>
      <c r="E25" s="16"/>
      <c r="F25" s="16"/>
      <c r="G25" s="16"/>
      <c r="H25" s="16"/>
      <c r="I25" s="314"/>
      <c r="J25" s="314"/>
      <c r="K25" s="314"/>
    </row>
    <row r="26" spans="1:11" s="11" customFormat="1" ht="15.75" thickBot="1">
      <c r="A26" s="305" t="s">
        <v>176</v>
      </c>
      <c r="B26" s="297">
        <f>B24+B25</f>
        <v>100</v>
      </c>
      <c r="C26" s="297">
        <f>C24+C25</f>
        <v>100</v>
      </c>
      <c r="D26" s="297">
        <f>D24+D25</f>
        <v>100</v>
      </c>
      <c r="E26" s="16"/>
      <c r="F26" s="16"/>
      <c r="G26" s="16"/>
      <c r="H26" s="16"/>
      <c r="I26" s="314"/>
      <c r="J26" s="314"/>
      <c r="K26" s="314"/>
    </row>
    <row r="27" spans="1:11" s="11" customFormat="1" ht="15">
      <c r="A27" s="3"/>
      <c r="B27" s="64"/>
      <c r="C27" s="16"/>
      <c r="D27" s="16"/>
      <c r="E27" s="16"/>
      <c r="F27" s="16"/>
      <c r="G27" s="16"/>
      <c r="H27" s="16"/>
      <c r="I27" s="314"/>
      <c r="J27" s="314"/>
      <c r="K27" s="314"/>
    </row>
    <row r="28" spans="1:11" s="11" customFormat="1" ht="15">
      <c r="A28" s="3"/>
      <c r="B28" s="64"/>
      <c r="C28" s="16"/>
      <c r="D28" s="16"/>
      <c r="E28" s="16"/>
      <c r="F28" s="16"/>
      <c r="G28" s="16"/>
      <c r="H28" s="16"/>
      <c r="I28" s="314"/>
      <c r="J28" s="314"/>
      <c r="K28" s="314"/>
    </row>
    <row r="29" ht="15.75" thickBot="1"/>
    <row r="30" spans="1:7" ht="15.75" thickBot="1">
      <c r="A30" s="404" t="s">
        <v>340</v>
      </c>
      <c r="B30" s="413"/>
      <c r="C30" s="414"/>
      <c r="E30" s="404" t="s">
        <v>335</v>
      </c>
      <c r="F30" s="405"/>
      <c r="G30" s="406"/>
    </row>
    <row r="31" spans="1:7" ht="15.75" thickBot="1">
      <c r="A31" s="99" t="s">
        <v>86</v>
      </c>
      <c r="B31" s="99" t="s">
        <v>245</v>
      </c>
      <c r="C31" s="99" t="s">
        <v>246</v>
      </c>
      <c r="E31" s="99" t="s">
        <v>86</v>
      </c>
      <c r="F31" s="99" t="s">
        <v>245</v>
      </c>
      <c r="G31" s="99" t="s">
        <v>246</v>
      </c>
    </row>
    <row r="32" spans="1:7" ht="15">
      <c r="A32" s="102">
        <v>43466</v>
      </c>
      <c r="B32" s="103">
        <v>90</v>
      </c>
      <c r="C32" s="278" t="s">
        <v>321</v>
      </c>
      <c r="E32" s="102">
        <v>43466</v>
      </c>
      <c r="F32" s="103">
        <v>94</v>
      </c>
      <c r="G32" s="278" t="s">
        <v>321</v>
      </c>
    </row>
    <row r="33" spans="1:7" ht="15">
      <c r="A33" s="105">
        <v>43497</v>
      </c>
      <c r="B33" s="106">
        <v>61</v>
      </c>
      <c r="C33" s="107">
        <f>((B33-B32)/B32)*100</f>
        <v>-32.22222222222222</v>
      </c>
      <c r="E33" s="105">
        <v>43497</v>
      </c>
      <c r="F33" s="106">
        <v>85</v>
      </c>
      <c r="G33" s="107">
        <f>((F33-F32)/F32)*100</f>
        <v>-9.574468085106384</v>
      </c>
    </row>
    <row r="34" spans="1:7" ht="15">
      <c r="A34" s="108">
        <v>43525</v>
      </c>
      <c r="B34" s="106"/>
      <c r="C34" s="107"/>
      <c r="E34" s="108">
        <v>43525</v>
      </c>
      <c r="F34" s="106"/>
      <c r="G34" s="107"/>
    </row>
    <row r="35" spans="1:7" ht="15">
      <c r="A35" s="108">
        <v>43556</v>
      </c>
      <c r="B35" s="106"/>
      <c r="C35" s="107"/>
      <c r="E35" s="108">
        <v>43556</v>
      </c>
      <c r="F35" s="106"/>
      <c r="G35" s="107"/>
    </row>
    <row r="36" spans="1:7" ht="15">
      <c r="A36" s="108">
        <v>43586</v>
      </c>
      <c r="B36" s="106"/>
      <c r="C36" s="107"/>
      <c r="E36" s="108">
        <v>43586</v>
      </c>
      <c r="F36" s="106"/>
      <c r="G36" s="107"/>
    </row>
    <row r="37" spans="1:17" ht="15">
      <c r="A37" s="108">
        <v>43617</v>
      </c>
      <c r="B37" s="106"/>
      <c r="C37" s="107"/>
      <c r="E37" s="108">
        <v>43617</v>
      </c>
      <c r="F37" s="106"/>
      <c r="G37" s="107"/>
      <c r="Q37" s="294"/>
    </row>
    <row r="38" spans="1:17" ht="15">
      <c r="A38" s="108">
        <v>43647</v>
      </c>
      <c r="B38" s="106"/>
      <c r="C38" s="107"/>
      <c r="E38" s="108">
        <v>43647</v>
      </c>
      <c r="F38" s="106"/>
      <c r="G38" s="107"/>
      <c r="O38" s="294"/>
      <c r="P38" s="294"/>
      <c r="Q38" s="294"/>
    </row>
    <row r="39" spans="1:17" ht="15">
      <c r="A39" s="108">
        <v>43678</v>
      </c>
      <c r="B39" s="106"/>
      <c r="C39" s="107"/>
      <c r="E39" s="108">
        <v>43678</v>
      </c>
      <c r="F39" s="106"/>
      <c r="G39" s="107"/>
      <c r="O39" s="294"/>
      <c r="P39" s="294"/>
      <c r="Q39" s="294"/>
    </row>
    <row r="40" spans="1:7" ht="15">
      <c r="A40" s="108">
        <v>43709</v>
      </c>
      <c r="B40" s="106"/>
      <c r="C40" s="107"/>
      <c r="E40" s="108">
        <v>43709</v>
      </c>
      <c r="F40" s="106"/>
      <c r="G40" s="107"/>
    </row>
    <row r="41" spans="1:17" ht="15">
      <c r="A41" s="108">
        <v>43739</v>
      </c>
      <c r="B41" s="106"/>
      <c r="C41" s="107"/>
      <c r="E41" s="108">
        <v>43739</v>
      </c>
      <c r="F41" s="106"/>
      <c r="G41" s="107"/>
      <c r="O41" s="294"/>
      <c r="P41" s="294"/>
      <c r="Q41" s="294"/>
    </row>
    <row r="42" spans="1:17" ht="15">
      <c r="A42" s="108">
        <v>43770</v>
      </c>
      <c r="B42" s="119"/>
      <c r="C42" s="107"/>
      <c r="E42" s="108">
        <v>43770</v>
      </c>
      <c r="F42" s="119"/>
      <c r="G42" s="107"/>
      <c r="O42" s="294"/>
      <c r="P42" s="294"/>
      <c r="Q42" s="294"/>
    </row>
    <row r="43" spans="1:7" ht="15.75" thickBot="1">
      <c r="A43" s="108">
        <v>43800</v>
      </c>
      <c r="B43" s="110"/>
      <c r="C43" s="279"/>
      <c r="E43" s="108">
        <v>43800</v>
      </c>
      <c r="F43" s="110"/>
      <c r="G43" s="279"/>
    </row>
  </sheetData>
  <sheetProtection/>
  <mergeCells count="4">
    <mergeCell ref="B13:D13"/>
    <mergeCell ref="B20:D20"/>
    <mergeCell ref="A30:C30"/>
    <mergeCell ref="E30:G30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PageLayoutView="0" workbookViewId="0" topLeftCell="C1">
      <selection activeCell="H87" sqref="H87"/>
    </sheetView>
  </sheetViews>
  <sheetFormatPr defaultColWidth="9.140625" defaultRowHeight="15"/>
  <cols>
    <col min="1" max="1" width="82.28125" style="1" customWidth="1"/>
    <col min="2" max="2" width="6.7109375" style="1" bestFit="1" customWidth="1"/>
    <col min="3" max="3" width="6.57421875" style="318" bestFit="1" customWidth="1"/>
    <col min="4" max="4" width="11.57421875" style="6" bestFit="1" customWidth="1"/>
    <col min="5" max="5" width="5.28125" style="1" customWidth="1"/>
    <col min="6" max="13" width="9.140625" style="1" customWidth="1"/>
    <col min="14" max="14" width="7.28125" style="1" customWidth="1"/>
    <col min="15" max="15" width="3.8515625" style="1" customWidth="1"/>
    <col min="16" max="16" width="26.57421875" style="1" bestFit="1" customWidth="1"/>
    <col min="17" max="17" width="12.8515625" style="1" bestFit="1" customWidth="1"/>
    <col min="18" max="18" width="11.28125" style="1" bestFit="1" customWidth="1"/>
    <col min="19" max="19" width="9.57421875" style="1" bestFit="1" customWidth="1"/>
    <col min="20" max="16384" width="9.140625" style="1" customWidth="1"/>
  </cols>
  <sheetData>
    <row r="1" ht="15.75" thickBot="1">
      <c r="A1" s="21" t="s">
        <v>80</v>
      </c>
    </row>
    <row r="2" spans="1:18" ht="15.75" thickBot="1">
      <c r="A2" s="49"/>
      <c r="P2" s="404" t="s">
        <v>416</v>
      </c>
      <c r="Q2" s="413"/>
      <c r="R2" s="414"/>
    </row>
    <row r="3" spans="1:18" ht="15.75" thickBot="1">
      <c r="A3" s="331" t="s">
        <v>404</v>
      </c>
      <c r="P3" s="99" t="s">
        <v>86</v>
      </c>
      <c r="Q3" s="99" t="s">
        <v>245</v>
      </c>
      <c r="R3" s="99" t="s">
        <v>246</v>
      </c>
    </row>
    <row r="4" spans="16:18" ht="15.75" thickBot="1">
      <c r="P4" s="339">
        <v>43466</v>
      </c>
      <c r="Q4" s="103">
        <v>780</v>
      </c>
      <c r="R4" s="278" t="s">
        <v>321</v>
      </c>
    </row>
    <row r="5" spans="1:18" ht="15.75" thickBot="1">
      <c r="A5" s="319" t="s">
        <v>350</v>
      </c>
      <c r="B5" s="320">
        <v>43497</v>
      </c>
      <c r="C5" s="321">
        <v>43466</v>
      </c>
      <c r="D5" s="336" t="s">
        <v>405</v>
      </c>
      <c r="P5" s="340">
        <v>43497</v>
      </c>
      <c r="Q5" s="106">
        <v>852</v>
      </c>
      <c r="R5" s="107">
        <f>((Q5-Q4)/Q4)*100</f>
        <v>9.230769230769232</v>
      </c>
    </row>
    <row r="6" spans="1:18" ht="15">
      <c r="A6" s="322" t="s">
        <v>351</v>
      </c>
      <c r="B6" s="323">
        <v>31</v>
      </c>
      <c r="C6" s="332">
        <v>5</v>
      </c>
      <c r="D6" s="142">
        <f>AVERAGE(B6:C6)</f>
        <v>18</v>
      </c>
      <c r="P6" s="341">
        <v>43525</v>
      </c>
      <c r="Q6" s="106"/>
      <c r="R6" s="107"/>
    </row>
    <row r="7" spans="1:18" ht="15">
      <c r="A7" s="324" t="s">
        <v>352</v>
      </c>
      <c r="B7" s="325">
        <v>15</v>
      </c>
      <c r="C7" s="333">
        <v>17</v>
      </c>
      <c r="D7" s="337">
        <f aca="true" t="shared" si="0" ref="D7:D70">AVERAGE(B7:C7)</f>
        <v>16</v>
      </c>
      <c r="P7" s="341">
        <v>43556</v>
      </c>
      <c r="Q7" s="106"/>
      <c r="R7" s="107"/>
    </row>
    <row r="8" spans="1:18" ht="15">
      <c r="A8" s="324" t="s">
        <v>353</v>
      </c>
      <c r="B8" s="325">
        <v>24</v>
      </c>
      <c r="C8" s="333">
        <v>6</v>
      </c>
      <c r="D8" s="337">
        <f t="shared" si="0"/>
        <v>15</v>
      </c>
      <c r="P8" s="341">
        <v>43586</v>
      </c>
      <c r="Q8" s="106"/>
      <c r="R8" s="107"/>
    </row>
    <row r="9" spans="1:18" ht="15">
      <c r="A9" s="324" t="s">
        <v>354</v>
      </c>
      <c r="B9" s="325">
        <v>36</v>
      </c>
      <c r="C9" s="333">
        <v>41</v>
      </c>
      <c r="D9" s="337">
        <f t="shared" si="0"/>
        <v>38.5</v>
      </c>
      <c r="P9" s="341">
        <v>43617</v>
      </c>
      <c r="Q9" s="106"/>
      <c r="R9" s="107"/>
    </row>
    <row r="10" spans="1:18" ht="15">
      <c r="A10" s="324" t="s">
        <v>355</v>
      </c>
      <c r="B10" s="325">
        <v>10</v>
      </c>
      <c r="C10" s="333">
        <v>6</v>
      </c>
      <c r="D10" s="337">
        <f t="shared" si="0"/>
        <v>8</v>
      </c>
      <c r="P10" s="341">
        <v>43647</v>
      </c>
      <c r="Q10" s="106"/>
      <c r="R10" s="107"/>
    </row>
    <row r="11" spans="1:18" ht="15">
      <c r="A11" s="324" t="s">
        <v>356</v>
      </c>
      <c r="B11" s="325">
        <v>16</v>
      </c>
      <c r="C11" s="333">
        <v>28</v>
      </c>
      <c r="D11" s="337">
        <f t="shared" si="0"/>
        <v>22</v>
      </c>
      <c r="P11" s="341">
        <v>43678</v>
      </c>
      <c r="Q11" s="106"/>
      <c r="R11" s="107"/>
    </row>
    <row r="12" spans="1:18" ht="15">
      <c r="A12" s="324" t="s">
        <v>357</v>
      </c>
      <c r="B12" s="325">
        <v>0</v>
      </c>
      <c r="C12" s="333">
        <v>4</v>
      </c>
      <c r="D12" s="337">
        <f t="shared" si="0"/>
        <v>2</v>
      </c>
      <c r="P12" s="341">
        <v>43709</v>
      </c>
      <c r="Q12" s="106"/>
      <c r="R12" s="107"/>
    </row>
    <row r="13" spans="1:18" ht="15">
      <c r="A13" s="324" t="s">
        <v>358</v>
      </c>
      <c r="B13" s="325">
        <v>1</v>
      </c>
      <c r="C13" s="333">
        <v>1</v>
      </c>
      <c r="D13" s="337">
        <f t="shared" si="0"/>
        <v>1</v>
      </c>
      <c r="P13" s="341">
        <v>43739</v>
      </c>
      <c r="Q13" s="106"/>
      <c r="R13" s="107"/>
    </row>
    <row r="14" spans="1:18" ht="15">
      <c r="A14" s="324" t="s">
        <v>359</v>
      </c>
      <c r="B14" s="325">
        <v>2</v>
      </c>
      <c r="C14" s="333">
        <v>2</v>
      </c>
      <c r="D14" s="337">
        <f t="shared" si="0"/>
        <v>2</v>
      </c>
      <c r="P14" s="341">
        <v>43770</v>
      </c>
      <c r="Q14" s="119"/>
      <c r="R14" s="107"/>
    </row>
    <row r="15" spans="1:18" ht="15.75" thickBot="1">
      <c r="A15" s="324" t="s">
        <v>360</v>
      </c>
      <c r="B15" s="325">
        <v>0</v>
      </c>
      <c r="C15" s="333">
        <v>6</v>
      </c>
      <c r="D15" s="337">
        <f t="shared" si="0"/>
        <v>3</v>
      </c>
      <c r="P15" s="356">
        <v>43800</v>
      </c>
      <c r="Q15" s="110"/>
      <c r="R15" s="279"/>
    </row>
    <row r="16" spans="1:4" ht="15">
      <c r="A16" s="324" t="s">
        <v>361</v>
      </c>
      <c r="B16" s="325">
        <v>13</v>
      </c>
      <c r="C16" s="333">
        <v>7</v>
      </c>
      <c r="D16" s="337">
        <f t="shared" si="0"/>
        <v>10</v>
      </c>
    </row>
    <row r="17" spans="1:4" ht="15">
      <c r="A17" s="324" t="s">
        <v>362</v>
      </c>
      <c r="B17" s="325">
        <v>1</v>
      </c>
      <c r="C17" s="333">
        <v>3</v>
      </c>
      <c r="D17" s="337">
        <f t="shared" si="0"/>
        <v>2</v>
      </c>
    </row>
    <row r="18" spans="1:4" ht="15.75" thickBot="1">
      <c r="A18" s="324" t="s">
        <v>363</v>
      </c>
      <c r="B18" s="325">
        <v>1</v>
      </c>
      <c r="C18" s="333">
        <v>1</v>
      </c>
      <c r="D18" s="337">
        <f t="shared" si="0"/>
        <v>1</v>
      </c>
    </row>
    <row r="19" spans="1:18" ht="15.75" thickBot="1">
      <c r="A19" s="324" t="s">
        <v>364</v>
      </c>
      <c r="B19" s="325">
        <v>2</v>
      </c>
      <c r="C19" s="333">
        <v>6</v>
      </c>
      <c r="D19" s="337">
        <f t="shared" si="0"/>
        <v>4</v>
      </c>
      <c r="P19" s="365" t="s">
        <v>417</v>
      </c>
      <c r="Q19" s="366">
        <v>43497</v>
      </c>
      <c r="R19" s="367">
        <v>43466</v>
      </c>
    </row>
    <row r="20" spans="1:18" ht="15.75" thickBot="1">
      <c r="A20" s="324" t="s">
        <v>365</v>
      </c>
      <c r="B20" s="325">
        <v>18</v>
      </c>
      <c r="C20" s="333">
        <v>23</v>
      </c>
      <c r="D20" s="337">
        <f t="shared" si="0"/>
        <v>20.5</v>
      </c>
      <c r="P20" s="368" t="s">
        <v>418</v>
      </c>
      <c r="Q20" s="357">
        <v>852</v>
      </c>
      <c r="R20" s="361">
        <v>780</v>
      </c>
    </row>
    <row r="21" spans="1:18" ht="15.75" thickBot="1">
      <c r="A21" s="324" t="s">
        <v>366</v>
      </c>
      <c r="B21" s="325">
        <v>11</v>
      </c>
      <c r="C21" s="334">
        <v>0</v>
      </c>
      <c r="D21" s="337">
        <f t="shared" si="0"/>
        <v>5.5</v>
      </c>
      <c r="P21" s="369" t="s">
        <v>419</v>
      </c>
      <c r="Q21" s="358">
        <v>740</v>
      </c>
      <c r="R21" s="362">
        <v>503</v>
      </c>
    </row>
    <row r="22" spans="1:18" ht="15.75" thickBot="1">
      <c r="A22" s="324" t="s">
        <v>367</v>
      </c>
      <c r="B22" s="325">
        <v>7</v>
      </c>
      <c r="C22" s="333">
        <v>6</v>
      </c>
      <c r="D22" s="337">
        <f t="shared" si="0"/>
        <v>6.5</v>
      </c>
      <c r="P22" s="370" t="s">
        <v>420</v>
      </c>
      <c r="Q22" s="359">
        <v>647</v>
      </c>
      <c r="R22" s="363">
        <v>443</v>
      </c>
    </row>
    <row r="23" spans="1:18" ht="15.75" thickBot="1">
      <c r="A23" s="324" t="s">
        <v>368</v>
      </c>
      <c r="B23" s="325">
        <v>1</v>
      </c>
      <c r="C23" s="333">
        <v>2</v>
      </c>
      <c r="D23" s="337">
        <f t="shared" si="0"/>
        <v>1.5</v>
      </c>
      <c r="P23" s="370" t="s">
        <v>421</v>
      </c>
      <c r="Q23" s="359">
        <v>93</v>
      </c>
      <c r="R23" s="363">
        <v>60</v>
      </c>
    </row>
    <row r="24" spans="1:18" ht="15.75" thickBot="1">
      <c r="A24" s="324" t="s">
        <v>369</v>
      </c>
      <c r="B24" s="325">
        <v>58</v>
      </c>
      <c r="C24" s="333">
        <v>71</v>
      </c>
      <c r="D24" s="337">
        <f t="shared" si="0"/>
        <v>64.5</v>
      </c>
      <c r="P24" s="369" t="s">
        <v>422</v>
      </c>
      <c r="Q24" s="358">
        <v>83</v>
      </c>
      <c r="R24" s="362">
        <v>61</v>
      </c>
    </row>
    <row r="25" spans="1:18" ht="15.75" thickBot="1">
      <c r="A25" s="324" t="s">
        <v>370</v>
      </c>
      <c r="B25" s="325">
        <v>2</v>
      </c>
      <c r="C25" s="333">
        <v>4</v>
      </c>
      <c r="D25" s="337">
        <f t="shared" si="0"/>
        <v>3</v>
      </c>
      <c r="P25" s="369" t="s">
        <v>423</v>
      </c>
      <c r="Q25" s="358">
        <v>74</v>
      </c>
      <c r="R25" s="362">
        <v>51</v>
      </c>
    </row>
    <row r="26" spans="1:18" ht="15.75" thickBot="1">
      <c r="A26" s="324" t="s">
        <v>371</v>
      </c>
      <c r="B26" s="325">
        <v>24</v>
      </c>
      <c r="C26" s="333">
        <v>17</v>
      </c>
      <c r="D26" s="337">
        <f t="shared" si="0"/>
        <v>20.5</v>
      </c>
      <c r="P26" s="370" t="s">
        <v>424</v>
      </c>
      <c r="Q26" s="359">
        <v>59</v>
      </c>
      <c r="R26" s="363">
        <v>48</v>
      </c>
    </row>
    <row r="27" spans="1:18" ht="15.75" thickBot="1">
      <c r="A27" s="324" t="s">
        <v>372</v>
      </c>
      <c r="B27" s="325">
        <v>6</v>
      </c>
      <c r="C27" s="333">
        <v>7</v>
      </c>
      <c r="D27" s="337">
        <f t="shared" si="0"/>
        <v>6.5</v>
      </c>
      <c r="P27" s="370" t="s">
        <v>421</v>
      </c>
      <c r="Q27" s="359">
        <v>15</v>
      </c>
      <c r="R27" s="363">
        <v>3</v>
      </c>
    </row>
    <row r="28" spans="1:18" ht="15.75" thickBot="1">
      <c r="A28" s="324" t="s">
        <v>373</v>
      </c>
      <c r="B28" s="325">
        <v>11</v>
      </c>
      <c r="C28" s="333">
        <v>9</v>
      </c>
      <c r="D28" s="337">
        <f t="shared" si="0"/>
        <v>10</v>
      </c>
      <c r="P28" s="369" t="s">
        <v>425</v>
      </c>
      <c r="Q28" s="358">
        <v>70</v>
      </c>
      <c r="R28" s="362">
        <v>37</v>
      </c>
    </row>
    <row r="29" spans="1:18" ht="15.75" thickBot="1">
      <c r="A29" s="324" t="s">
        <v>374</v>
      </c>
      <c r="B29" s="325">
        <v>23</v>
      </c>
      <c r="C29" s="333">
        <v>10</v>
      </c>
      <c r="D29" s="337">
        <f t="shared" si="0"/>
        <v>16.5</v>
      </c>
      <c r="P29" s="369" t="s">
        <v>426</v>
      </c>
      <c r="Q29" s="358">
        <v>58</v>
      </c>
      <c r="R29" s="362">
        <v>66</v>
      </c>
    </row>
    <row r="30" spans="1:18" ht="15.75" thickBot="1">
      <c r="A30" s="324" t="s">
        <v>375</v>
      </c>
      <c r="B30" s="325">
        <v>19</v>
      </c>
      <c r="C30" s="333">
        <v>17</v>
      </c>
      <c r="D30" s="337">
        <f t="shared" si="0"/>
        <v>18</v>
      </c>
      <c r="P30" s="370" t="s">
        <v>424</v>
      </c>
      <c r="Q30" s="359">
        <v>44</v>
      </c>
      <c r="R30" s="363">
        <v>56</v>
      </c>
    </row>
    <row r="31" spans="1:18" ht="15.75" thickBot="1">
      <c r="A31" s="324" t="s">
        <v>376</v>
      </c>
      <c r="B31" s="325">
        <v>3</v>
      </c>
      <c r="C31" s="334">
        <v>0</v>
      </c>
      <c r="D31" s="337">
        <f t="shared" si="0"/>
        <v>1.5</v>
      </c>
      <c r="P31" s="370" t="s">
        <v>421</v>
      </c>
      <c r="Q31" s="359">
        <v>14</v>
      </c>
      <c r="R31" s="363">
        <v>10</v>
      </c>
    </row>
    <row r="32" spans="1:18" ht="15.75" thickBot="1">
      <c r="A32" s="324" t="s">
        <v>377</v>
      </c>
      <c r="B32" s="325">
        <v>5</v>
      </c>
      <c r="C32" s="333">
        <v>10</v>
      </c>
      <c r="D32" s="337">
        <f t="shared" si="0"/>
        <v>7.5</v>
      </c>
      <c r="P32" s="369" t="s">
        <v>427</v>
      </c>
      <c r="Q32" s="358">
        <v>10</v>
      </c>
      <c r="R32" s="362">
        <v>7</v>
      </c>
    </row>
    <row r="33" spans="1:18" ht="15.75" thickBot="1">
      <c r="A33" s="324" t="s">
        <v>378</v>
      </c>
      <c r="B33" s="325">
        <v>1</v>
      </c>
      <c r="C33" s="333">
        <v>1</v>
      </c>
      <c r="D33" s="337">
        <f t="shared" si="0"/>
        <v>1</v>
      </c>
      <c r="P33" s="369" t="s">
        <v>428</v>
      </c>
      <c r="Q33" s="358">
        <v>6</v>
      </c>
      <c r="R33" s="362">
        <v>13</v>
      </c>
    </row>
    <row r="34" spans="1:18" ht="15.75" thickBot="1">
      <c r="A34" s="324" t="s">
        <v>379</v>
      </c>
      <c r="B34" s="325">
        <v>28</v>
      </c>
      <c r="C34" s="334">
        <v>0</v>
      </c>
      <c r="D34" s="337">
        <f t="shared" si="0"/>
        <v>14</v>
      </c>
      <c r="P34" s="370" t="s">
        <v>424</v>
      </c>
      <c r="Q34" s="359">
        <v>3</v>
      </c>
      <c r="R34" s="363">
        <v>7</v>
      </c>
    </row>
    <row r="35" spans="1:18" ht="15.75" thickBot="1">
      <c r="A35" s="324" t="s">
        <v>380</v>
      </c>
      <c r="B35" s="325">
        <v>68</v>
      </c>
      <c r="C35" s="333">
        <v>39</v>
      </c>
      <c r="D35" s="337">
        <f t="shared" si="0"/>
        <v>53.5</v>
      </c>
      <c r="P35" s="370" t="s">
        <v>421</v>
      </c>
      <c r="Q35" s="359">
        <v>3</v>
      </c>
      <c r="R35" s="363">
        <v>6</v>
      </c>
    </row>
    <row r="36" spans="1:18" ht="15.75" thickBot="1">
      <c r="A36" s="324" t="s">
        <v>381</v>
      </c>
      <c r="B36" s="325">
        <v>36</v>
      </c>
      <c r="C36" s="333">
        <v>7</v>
      </c>
      <c r="D36" s="337">
        <f t="shared" si="0"/>
        <v>21.5</v>
      </c>
      <c r="P36" s="371" t="s">
        <v>429</v>
      </c>
      <c r="Q36" s="360">
        <v>48</v>
      </c>
      <c r="R36" s="364">
        <v>22</v>
      </c>
    </row>
    <row r="37" spans="1:4" ht="15">
      <c r="A37" s="324" t="s">
        <v>382</v>
      </c>
      <c r="B37" s="325">
        <v>1</v>
      </c>
      <c r="C37" s="334">
        <v>0</v>
      </c>
      <c r="D37" s="337">
        <f t="shared" si="0"/>
        <v>0.5</v>
      </c>
    </row>
    <row r="38" spans="1:4" ht="15">
      <c r="A38" s="324" t="s">
        <v>383</v>
      </c>
      <c r="B38" s="325">
        <v>2</v>
      </c>
      <c r="C38" s="333">
        <v>12</v>
      </c>
      <c r="D38" s="337">
        <f t="shared" si="0"/>
        <v>7</v>
      </c>
    </row>
    <row r="39" spans="1:18" ht="15">
      <c r="A39" s="324" t="s">
        <v>384</v>
      </c>
      <c r="B39" s="325">
        <v>2</v>
      </c>
      <c r="C39" s="333">
        <v>3</v>
      </c>
      <c r="D39" s="337">
        <f t="shared" si="0"/>
        <v>2.5</v>
      </c>
      <c r="P39" s="343" t="s">
        <v>430</v>
      </c>
      <c r="Q39" s="344">
        <v>43497</v>
      </c>
      <c r="R39" s="345">
        <v>43466</v>
      </c>
    </row>
    <row r="40" spans="1:18" ht="15">
      <c r="A40" s="324" t="s">
        <v>385</v>
      </c>
      <c r="B40" s="325">
        <v>62</v>
      </c>
      <c r="C40" s="333">
        <v>63</v>
      </c>
      <c r="D40" s="337">
        <f t="shared" si="0"/>
        <v>62.5</v>
      </c>
      <c r="P40" s="343" t="s">
        <v>422</v>
      </c>
      <c r="Q40" s="346">
        <v>83</v>
      </c>
      <c r="R40" s="264">
        <v>61</v>
      </c>
    </row>
    <row r="41" spans="1:18" ht="15">
      <c r="A41" s="324" t="s">
        <v>386</v>
      </c>
      <c r="B41" s="325">
        <v>9</v>
      </c>
      <c r="C41" s="333">
        <v>13</v>
      </c>
      <c r="D41" s="337">
        <f t="shared" si="0"/>
        <v>11</v>
      </c>
      <c r="P41" s="343" t="s">
        <v>425</v>
      </c>
      <c r="Q41" s="346">
        <v>70</v>
      </c>
      <c r="R41" s="264">
        <v>37</v>
      </c>
    </row>
    <row r="42" spans="1:18" ht="15">
      <c r="A42" s="324" t="s">
        <v>387</v>
      </c>
      <c r="B42" s="325">
        <v>14</v>
      </c>
      <c r="C42" s="333">
        <v>49</v>
      </c>
      <c r="D42" s="337">
        <f t="shared" si="0"/>
        <v>31.5</v>
      </c>
      <c r="P42" s="343" t="s">
        <v>427</v>
      </c>
      <c r="Q42" s="346">
        <v>10</v>
      </c>
      <c r="R42" s="264">
        <v>7</v>
      </c>
    </row>
    <row r="43" spans="1:18" ht="15">
      <c r="A43" s="324" t="s">
        <v>388</v>
      </c>
      <c r="B43" s="325">
        <v>39</v>
      </c>
      <c r="C43" s="333">
        <v>57</v>
      </c>
      <c r="D43" s="337">
        <f t="shared" si="0"/>
        <v>48</v>
      </c>
      <c r="P43" s="343" t="s">
        <v>429</v>
      </c>
      <c r="Q43" s="346">
        <v>48</v>
      </c>
      <c r="R43" s="264">
        <v>22</v>
      </c>
    </row>
    <row r="44" spans="1:18" ht="15">
      <c r="A44" s="324" t="s">
        <v>389</v>
      </c>
      <c r="B44" s="325">
        <v>1</v>
      </c>
      <c r="C44" s="333">
        <v>1</v>
      </c>
      <c r="D44" s="337">
        <f t="shared" si="0"/>
        <v>1</v>
      </c>
      <c r="P44" s="264"/>
      <c r="Q44" s="264"/>
      <c r="R44" s="264"/>
    </row>
    <row r="45" spans="1:4" ht="15">
      <c r="A45" s="324" t="s">
        <v>390</v>
      </c>
      <c r="B45" s="325">
        <v>0</v>
      </c>
      <c r="C45" s="333">
        <v>4</v>
      </c>
      <c r="D45" s="337">
        <f t="shared" si="0"/>
        <v>2</v>
      </c>
    </row>
    <row r="46" spans="1:4" ht="15">
      <c r="A46" s="324" t="s">
        <v>391</v>
      </c>
      <c r="B46" s="325">
        <v>5</v>
      </c>
      <c r="C46" s="333">
        <v>5</v>
      </c>
      <c r="D46" s="337">
        <f t="shared" si="0"/>
        <v>5</v>
      </c>
    </row>
    <row r="47" spans="1:4" ht="15">
      <c r="A47" s="324" t="s">
        <v>392</v>
      </c>
      <c r="B47" s="325">
        <v>2</v>
      </c>
      <c r="C47" s="333">
        <v>2</v>
      </c>
      <c r="D47" s="337">
        <f t="shared" si="0"/>
        <v>2</v>
      </c>
    </row>
    <row r="48" spans="1:4" ht="15">
      <c r="A48" s="324" t="s">
        <v>393</v>
      </c>
      <c r="B48" s="325">
        <v>77</v>
      </c>
      <c r="C48" s="333">
        <v>38</v>
      </c>
      <c r="D48" s="337">
        <f t="shared" si="0"/>
        <v>57.5</v>
      </c>
    </row>
    <row r="49" spans="1:4" ht="15">
      <c r="A49" s="324" t="s">
        <v>394</v>
      </c>
      <c r="B49" s="325">
        <v>2</v>
      </c>
      <c r="C49" s="333">
        <v>1</v>
      </c>
      <c r="D49" s="337">
        <f t="shared" si="0"/>
        <v>1.5</v>
      </c>
    </row>
    <row r="50" spans="1:4" ht="15">
      <c r="A50" s="324" t="s">
        <v>395</v>
      </c>
      <c r="B50" s="325">
        <v>2</v>
      </c>
      <c r="C50" s="333">
        <v>5</v>
      </c>
      <c r="D50" s="337">
        <f t="shared" si="0"/>
        <v>3.5</v>
      </c>
    </row>
    <row r="51" spans="1:4" ht="15">
      <c r="A51" s="324" t="s">
        <v>223</v>
      </c>
      <c r="B51" s="325">
        <v>5</v>
      </c>
      <c r="C51" s="333">
        <v>6</v>
      </c>
      <c r="D51" s="337">
        <f t="shared" si="0"/>
        <v>5.5</v>
      </c>
    </row>
    <row r="52" spans="1:4" ht="15">
      <c r="A52" s="324" t="s">
        <v>224</v>
      </c>
      <c r="B52" s="325">
        <v>6</v>
      </c>
      <c r="C52" s="333">
        <v>4</v>
      </c>
      <c r="D52" s="337">
        <f t="shared" si="0"/>
        <v>5</v>
      </c>
    </row>
    <row r="53" spans="1:4" ht="15">
      <c r="A53" s="324" t="s">
        <v>190</v>
      </c>
      <c r="B53" s="325">
        <v>4</v>
      </c>
      <c r="C53" s="333">
        <v>3</v>
      </c>
      <c r="D53" s="337">
        <f t="shared" si="0"/>
        <v>3.5</v>
      </c>
    </row>
    <row r="54" spans="1:4" ht="15">
      <c r="A54" s="324" t="s">
        <v>396</v>
      </c>
      <c r="B54" s="325">
        <v>2</v>
      </c>
      <c r="C54" s="333">
        <v>4</v>
      </c>
      <c r="D54" s="337">
        <f t="shared" si="0"/>
        <v>3</v>
      </c>
    </row>
    <row r="55" spans="1:4" ht="15">
      <c r="A55" s="324" t="s">
        <v>192</v>
      </c>
      <c r="B55" s="325">
        <v>3</v>
      </c>
      <c r="C55" s="333">
        <v>2</v>
      </c>
      <c r="D55" s="337">
        <f t="shared" si="0"/>
        <v>2.5</v>
      </c>
    </row>
    <row r="56" spans="1:4" ht="15">
      <c r="A56" s="324" t="s">
        <v>193</v>
      </c>
      <c r="B56" s="325">
        <v>2</v>
      </c>
      <c r="C56" s="333">
        <v>3</v>
      </c>
      <c r="D56" s="337">
        <f t="shared" si="0"/>
        <v>2.5</v>
      </c>
    </row>
    <row r="57" spans="1:4" ht="15">
      <c r="A57" s="324" t="s">
        <v>194</v>
      </c>
      <c r="B57" s="325">
        <v>4</v>
      </c>
      <c r="C57" s="333">
        <v>3</v>
      </c>
      <c r="D57" s="337">
        <f t="shared" si="0"/>
        <v>3.5</v>
      </c>
    </row>
    <row r="58" spans="1:4" ht="15">
      <c r="A58" s="324" t="s">
        <v>397</v>
      </c>
      <c r="B58" s="325">
        <v>3</v>
      </c>
      <c r="C58" s="333">
        <v>7</v>
      </c>
      <c r="D58" s="337">
        <f t="shared" si="0"/>
        <v>5</v>
      </c>
    </row>
    <row r="59" spans="1:4" ht="15">
      <c r="A59" s="324" t="s">
        <v>196</v>
      </c>
      <c r="B59" s="325">
        <v>2</v>
      </c>
      <c r="C59" s="333">
        <v>3</v>
      </c>
      <c r="D59" s="337">
        <f t="shared" si="0"/>
        <v>2.5</v>
      </c>
    </row>
    <row r="60" spans="1:4" ht="15">
      <c r="A60" s="324" t="s">
        <v>197</v>
      </c>
      <c r="B60" s="325">
        <v>7</v>
      </c>
      <c r="C60" s="333">
        <v>6</v>
      </c>
      <c r="D60" s="337">
        <f t="shared" si="0"/>
        <v>6.5</v>
      </c>
    </row>
    <row r="61" spans="1:4" ht="15">
      <c r="A61" s="324" t="s">
        <v>198</v>
      </c>
      <c r="B61" s="325">
        <v>2</v>
      </c>
      <c r="C61" s="333">
        <v>3</v>
      </c>
      <c r="D61" s="337">
        <f t="shared" si="0"/>
        <v>2.5</v>
      </c>
    </row>
    <row r="62" spans="1:4" ht="15">
      <c r="A62" s="324" t="s">
        <v>199</v>
      </c>
      <c r="B62" s="325">
        <v>4</v>
      </c>
      <c r="C62" s="333">
        <v>4</v>
      </c>
      <c r="D62" s="337">
        <f t="shared" si="0"/>
        <v>4</v>
      </c>
    </row>
    <row r="63" spans="1:4" ht="15">
      <c r="A63" s="324" t="s">
        <v>200</v>
      </c>
      <c r="B63" s="325">
        <v>9</v>
      </c>
      <c r="C63" s="333">
        <v>5</v>
      </c>
      <c r="D63" s="337">
        <f t="shared" si="0"/>
        <v>7</v>
      </c>
    </row>
    <row r="64" spans="1:4" ht="15">
      <c r="A64" s="324" t="s">
        <v>398</v>
      </c>
      <c r="B64" s="325">
        <v>8</v>
      </c>
      <c r="C64" s="333">
        <v>6</v>
      </c>
      <c r="D64" s="337">
        <f t="shared" si="0"/>
        <v>7</v>
      </c>
    </row>
    <row r="65" spans="1:4" ht="15">
      <c r="A65" s="324" t="s">
        <v>202</v>
      </c>
      <c r="B65" s="325">
        <v>4</v>
      </c>
      <c r="C65" s="333">
        <v>11</v>
      </c>
      <c r="D65" s="337">
        <f t="shared" si="0"/>
        <v>7.5</v>
      </c>
    </row>
    <row r="66" spans="1:4" ht="15">
      <c r="A66" s="324" t="s">
        <v>399</v>
      </c>
      <c r="B66" s="325">
        <v>4</v>
      </c>
      <c r="C66" s="333">
        <v>3</v>
      </c>
      <c r="D66" s="337">
        <f t="shared" si="0"/>
        <v>3.5</v>
      </c>
    </row>
    <row r="67" spans="1:4" ht="15">
      <c r="A67" s="324" t="s">
        <v>204</v>
      </c>
      <c r="B67" s="325">
        <v>8</v>
      </c>
      <c r="C67" s="333">
        <v>8</v>
      </c>
      <c r="D67" s="337">
        <f t="shared" si="0"/>
        <v>8</v>
      </c>
    </row>
    <row r="68" spans="1:4" ht="15">
      <c r="A68" s="324" t="s">
        <v>205</v>
      </c>
      <c r="B68" s="325">
        <v>2</v>
      </c>
      <c r="C68" s="333">
        <v>2</v>
      </c>
      <c r="D68" s="337">
        <f t="shared" si="0"/>
        <v>2</v>
      </c>
    </row>
    <row r="69" spans="1:4" ht="15">
      <c r="A69" s="324" t="s">
        <v>206</v>
      </c>
      <c r="B69" s="325">
        <v>6</v>
      </c>
      <c r="C69" s="333">
        <v>4</v>
      </c>
      <c r="D69" s="337">
        <f t="shared" si="0"/>
        <v>5</v>
      </c>
    </row>
    <row r="70" spans="1:4" ht="15">
      <c r="A70" s="324" t="s">
        <v>207</v>
      </c>
      <c r="B70" s="325">
        <v>6</v>
      </c>
      <c r="C70" s="333">
        <v>2</v>
      </c>
      <c r="D70" s="337">
        <f t="shared" si="0"/>
        <v>4</v>
      </c>
    </row>
    <row r="71" spans="1:4" ht="15">
      <c r="A71" s="324" t="s">
        <v>208</v>
      </c>
      <c r="B71" s="325">
        <v>12</v>
      </c>
      <c r="C71" s="333">
        <v>4</v>
      </c>
      <c r="D71" s="337">
        <f aca="true" t="shared" si="1" ref="D71:D82">AVERAGE(B71:C71)</f>
        <v>8</v>
      </c>
    </row>
    <row r="72" spans="1:4" ht="15">
      <c r="A72" s="324" t="s">
        <v>400</v>
      </c>
      <c r="B72" s="325">
        <v>2</v>
      </c>
      <c r="C72" s="333">
        <v>4</v>
      </c>
      <c r="D72" s="337">
        <f t="shared" si="1"/>
        <v>3</v>
      </c>
    </row>
    <row r="73" spans="1:4" ht="15">
      <c r="A73" s="324" t="s">
        <v>401</v>
      </c>
      <c r="B73" s="325">
        <v>4</v>
      </c>
      <c r="C73" s="333">
        <v>5</v>
      </c>
      <c r="D73" s="337">
        <f t="shared" si="1"/>
        <v>4.5</v>
      </c>
    </row>
    <row r="74" spans="1:4" ht="15">
      <c r="A74" s="324" t="s">
        <v>211</v>
      </c>
      <c r="B74" s="325">
        <v>5</v>
      </c>
      <c r="C74" s="333">
        <v>5</v>
      </c>
      <c r="D74" s="337">
        <f t="shared" si="1"/>
        <v>5</v>
      </c>
    </row>
    <row r="75" spans="1:4" ht="15">
      <c r="A75" s="324" t="s">
        <v>212</v>
      </c>
      <c r="B75" s="325">
        <v>5</v>
      </c>
      <c r="C75" s="333">
        <v>7</v>
      </c>
      <c r="D75" s="337">
        <f t="shared" si="1"/>
        <v>6</v>
      </c>
    </row>
    <row r="76" spans="1:4" ht="15">
      <c r="A76" s="324" t="s">
        <v>213</v>
      </c>
      <c r="B76" s="325">
        <v>6</v>
      </c>
      <c r="C76" s="333">
        <v>2</v>
      </c>
      <c r="D76" s="337">
        <f t="shared" si="1"/>
        <v>4</v>
      </c>
    </row>
    <row r="77" spans="1:4" ht="15">
      <c r="A77" s="324" t="s">
        <v>214</v>
      </c>
      <c r="B77" s="325">
        <v>3</v>
      </c>
      <c r="C77" s="333">
        <v>5</v>
      </c>
      <c r="D77" s="337">
        <f t="shared" si="1"/>
        <v>4</v>
      </c>
    </row>
    <row r="78" spans="1:4" ht="15">
      <c r="A78" s="324" t="s">
        <v>215</v>
      </c>
      <c r="B78" s="325">
        <v>8</v>
      </c>
      <c r="C78" s="333">
        <v>4</v>
      </c>
      <c r="D78" s="337">
        <f t="shared" si="1"/>
        <v>6</v>
      </c>
    </row>
    <row r="79" spans="1:4" ht="15">
      <c r="A79" s="324" t="s">
        <v>402</v>
      </c>
      <c r="B79" s="325">
        <v>2</v>
      </c>
      <c r="C79" s="333">
        <v>2</v>
      </c>
      <c r="D79" s="337">
        <f t="shared" si="1"/>
        <v>2</v>
      </c>
    </row>
    <row r="80" spans="1:4" ht="15">
      <c r="A80" s="324" t="s">
        <v>217</v>
      </c>
      <c r="B80" s="325">
        <v>7</v>
      </c>
      <c r="C80" s="333">
        <v>6</v>
      </c>
      <c r="D80" s="337">
        <f t="shared" si="1"/>
        <v>6.5</v>
      </c>
    </row>
    <row r="81" spans="1:4" ht="15">
      <c r="A81" s="324" t="s">
        <v>218</v>
      </c>
      <c r="B81" s="325">
        <v>2</v>
      </c>
      <c r="C81" s="333">
        <v>13</v>
      </c>
      <c r="D81" s="337">
        <f t="shared" si="1"/>
        <v>7.5</v>
      </c>
    </row>
    <row r="82" spans="1:4" ht="15.75" thickBot="1">
      <c r="A82" s="326" t="s">
        <v>403</v>
      </c>
      <c r="B82" s="327">
        <v>14</v>
      </c>
      <c r="C82" s="335">
        <v>25</v>
      </c>
      <c r="D82" s="338">
        <f t="shared" si="1"/>
        <v>19.5</v>
      </c>
    </row>
    <row r="83" spans="1:4" ht="15.75" thickBot="1">
      <c r="A83" s="328" t="s">
        <v>85</v>
      </c>
      <c r="B83" s="329">
        <v>852</v>
      </c>
      <c r="C83" s="330">
        <f>SUM(C6:C82)</f>
        <v>780</v>
      </c>
      <c r="D83" s="20">
        <f>SUM(D6:D82)</f>
        <v>816</v>
      </c>
    </row>
    <row r="85" spans="1:5" ht="15">
      <c r="A85" s="342"/>
      <c r="B85" s="342"/>
      <c r="C85" s="347"/>
      <c r="D85" s="348"/>
      <c r="E85" s="342"/>
    </row>
    <row r="86" spans="1:5" ht="15">
      <c r="A86" s="352" t="s">
        <v>350</v>
      </c>
      <c r="B86" s="353">
        <v>43497</v>
      </c>
      <c r="C86" s="354">
        <v>43466</v>
      </c>
      <c r="D86" s="355" t="s">
        <v>341</v>
      </c>
      <c r="E86" s="98"/>
    </row>
    <row r="87" spans="1:5" ht="15">
      <c r="A87" s="350" t="s">
        <v>406</v>
      </c>
      <c r="B87" s="351">
        <v>58</v>
      </c>
      <c r="C87" s="351">
        <v>71</v>
      </c>
      <c r="D87" s="349">
        <f aca="true" t="shared" si="2" ref="D87:D96">AVERAGE(B87:C87)</f>
        <v>64.5</v>
      </c>
      <c r="E87" s="98"/>
    </row>
    <row r="88" spans="1:5" ht="15">
      <c r="A88" s="350" t="s">
        <v>407</v>
      </c>
      <c r="B88" s="351">
        <v>62</v>
      </c>
      <c r="C88" s="351">
        <v>63</v>
      </c>
      <c r="D88" s="349">
        <f t="shared" si="2"/>
        <v>62.5</v>
      </c>
      <c r="E88" s="98"/>
    </row>
    <row r="89" spans="1:5" ht="15">
      <c r="A89" s="350" t="s">
        <v>408</v>
      </c>
      <c r="B89" s="351">
        <v>77</v>
      </c>
      <c r="C89" s="351">
        <v>38</v>
      </c>
      <c r="D89" s="349">
        <f t="shared" si="2"/>
        <v>57.5</v>
      </c>
      <c r="E89" s="98"/>
    </row>
    <row r="90" spans="1:5" ht="15">
      <c r="A90" s="350" t="s">
        <v>409</v>
      </c>
      <c r="B90" s="351">
        <v>68</v>
      </c>
      <c r="C90" s="351">
        <v>39</v>
      </c>
      <c r="D90" s="349">
        <f t="shared" si="2"/>
        <v>53.5</v>
      </c>
      <c r="E90" s="98"/>
    </row>
    <row r="91" spans="1:5" ht="15">
      <c r="A91" s="350" t="s">
        <v>410</v>
      </c>
      <c r="B91" s="351">
        <v>39</v>
      </c>
      <c r="C91" s="351">
        <v>57</v>
      </c>
      <c r="D91" s="349">
        <f t="shared" si="2"/>
        <v>48</v>
      </c>
      <c r="E91" s="98"/>
    </row>
    <row r="92" spans="1:5" ht="15">
      <c r="A92" s="350" t="s">
        <v>411</v>
      </c>
      <c r="B92" s="351">
        <v>36</v>
      </c>
      <c r="C92" s="351">
        <v>41</v>
      </c>
      <c r="D92" s="349">
        <f t="shared" si="2"/>
        <v>38.5</v>
      </c>
      <c r="E92" s="98"/>
    </row>
    <row r="93" spans="1:5" ht="15">
      <c r="A93" s="350" t="s">
        <v>412</v>
      </c>
      <c r="B93" s="351">
        <v>14</v>
      </c>
      <c r="C93" s="351">
        <v>49</v>
      </c>
      <c r="D93" s="349">
        <f t="shared" si="2"/>
        <v>31.5</v>
      </c>
      <c r="E93" s="98"/>
    </row>
    <row r="94" spans="1:5" ht="15">
      <c r="A94" s="350" t="s">
        <v>413</v>
      </c>
      <c r="B94" s="351">
        <v>16</v>
      </c>
      <c r="C94" s="351">
        <v>28</v>
      </c>
      <c r="D94" s="349">
        <f t="shared" si="2"/>
        <v>22</v>
      </c>
      <c r="E94" s="98"/>
    </row>
    <row r="95" spans="1:5" ht="15">
      <c r="A95" s="350" t="s">
        <v>414</v>
      </c>
      <c r="B95" s="351">
        <v>36</v>
      </c>
      <c r="C95" s="351">
        <v>7</v>
      </c>
      <c r="D95" s="349">
        <f t="shared" si="2"/>
        <v>21.5</v>
      </c>
      <c r="E95" s="98"/>
    </row>
    <row r="96" spans="1:5" ht="15">
      <c r="A96" s="350" t="s">
        <v>415</v>
      </c>
      <c r="B96" s="351">
        <v>18</v>
      </c>
      <c r="C96" s="351">
        <v>23</v>
      </c>
      <c r="D96" s="349">
        <f t="shared" si="2"/>
        <v>20.5</v>
      </c>
      <c r="E96" s="98"/>
    </row>
    <row r="97" spans="1:5" ht="15">
      <c r="A97" s="98"/>
      <c r="B97" s="98"/>
      <c r="C97" s="372"/>
      <c r="D97" s="97"/>
      <c r="E97" s="98"/>
    </row>
    <row r="98" spans="1:5" ht="15">
      <c r="A98" s="98"/>
      <c r="B98" s="98"/>
      <c r="C98" s="98"/>
      <c r="D98" s="98"/>
      <c r="E98" s="98"/>
    </row>
    <row r="99" spans="1:5" ht="15">
      <c r="A99" s="98"/>
      <c r="B99" s="98"/>
      <c r="C99" s="372"/>
      <c r="D99" s="97"/>
      <c r="E99" s="98"/>
    </row>
    <row r="100" spans="1:5" ht="15">
      <c r="A100" s="98"/>
      <c r="B100" s="98"/>
      <c r="C100" s="372"/>
      <c r="D100" s="97"/>
      <c r="E100" s="98"/>
    </row>
    <row r="101" spans="1:5" ht="15">
      <c r="A101" s="98"/>
      <c r="B101" s="98"/>
      <c r="C101" s="372"/>
      <c r="D101" s="97"/>
      <c r="E101" s="98"/>
    </row>
  </sheetData>
  <sheetProtection/>
  <mergeCells count="1">
    <mergeCell ref="P2:R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zoomScale="85" zoomScaleNormal="85" zoomScalePageLayoutView="0" workbookViewId="0" topLeftCell="A1">
      <selection activeCell="U40" sqref="U40"/>
    </sheetView>
  </sheetViews>
  <sheetFormatPr defaultColWidth="9.140625" defaultRowHeight="15"/>
  <cols>
    <col min="1" max="1" width="42.7109375" style="98" customWidth="1"/>
    <col min="2" max="2" width="10.7109375" style="98" customWidth="1"/>
    <col min="3" max="3" width="9.140625" style="98" customWidth="1"/>
    <col min="4" max="4" width="8.140625" style="98" bestFit="1" customWidth="1"/>
    <col min="5" max="5" width="29.421875" style="97" bestFit="1" customWidth="1"/>
    <col min="6" max="18" width="9.140625" style="98" customWidth="1"/>
    <col min="19" max="19" width="22.00390625" style="98" bestFit="1" customWidth="1"/>
    <col min="20" max="20" width="11.00390625" style="98" bestFit="1" customWidth="1"/>
    <col min="21" max="21" width="6.8515625" style="98" bestFit="1" customWidth="1"/>
    <col min="22" max="16384" width="9.140625" style="98" customWidth="1"/>
  </cols>
  <sheetData>
    <row r="1" spans="1:2" ht="15">
      <c r="A1" s="96" t="s">
        <v>80</v>
      </c>
      <c r="B1" s="96"/>
    </row>
    <row r="2" spans="1:2" ht="15">
      <c r="A2" s="96" t="s">
        <v>81</v>
      </c>
      <c r="B2" s="96"/>
    </row>
    <row r="3" ht="15.75" thickBot="1"/>
    <row r="4" spans="1:5" ht="16.5" thickBot="1">
      <c r="A4" s="165" t="s">
        <v>82</v>
      </c>
      <c r="B4" s="166">
        <v>43497</v>
      </c>
      <c r="C4" s="166">
        <v>43466</v>
      </c>
      <c r="D4" s="167" t="s">
        <v>83</v>
      </c>
      <c r="E4" s="168" t="s">
        <v>332</v>
      </c>
    </row>
    <row r="5" spans="1:5" ht="15.75">
      <c r="A5" s="169" t="s">
        <v>0</v>
      </c>
      <c r="B5" s="170">
        <v>1572</v>
      </c>
      <c r="C5" s="170">
        <v>1518</v>
      </c>
      <c r="D5" s="170">
        <f>AVERAGE(B5:C5)</f>
        <v>1545</v>
      </c>
      <c r="E5" s="246">
        <f>(B5*100)/B9</f>
        <v>53.92795883361921</v>
      </c>
    </row>
    <row r="6" spans="1:21" ht="15.75">
      <c r="A6" s="171" t="s">
        <v>84</v>
      </c>
      <c r="B6" s="170">
        <v>963</v>
      </c>
      <c r="C6" s="170">
        <v>775</v>
      </c>
      <c r="D6" s="170">
        <f>AVERAGE(B6:C6)</f>
        <v>869</v>
      </c>
      <c r="E6" s="247">
        <f>(B6*100)/B9</f>
        <v>33.03602058319039</v>
      </c>
      <c r="R6" s="172"/>
      <c r="S6" s="172"/>
      <c r="T6" s="172"/>
      <c r="U6" s="172"/>
    </row>
    <row r="7" spans="1:21" ht="15.75">
      <c r="A7" s="171" t="s">
        <v>47</v>
      </c>
      <c r="B7" s="170">
        <v>9</v>
      </c>
      <c r="C7" s="170">
        <v>4</v>
      </c>
      <c r="D7" s="170">
        <f>AVERAGE(B7:C7)</f>
        <v>6.5</v>
      </c>
      <c r="E7" s="247">
        <f>(B7*100)/B9</f>
        <v>0.30874785591766724</v>
      </c>
      <c r="R7" s="172"/>
      <c r="S7" s="172"/>
      <c r="T7" s="172"/>
      <c r="U7" s="172"/>
    </row>
    <row r="8" spans="1:21" ht="16.5" thickBot="1">
      <c r="A8" s="173" t="s">
        <v>295</v>
      </c>
      <c r="B8" s="170">
        <v>371</v>
      </c>
      <c r="C8" s="170">
        <v>327</v>
      </c>
      <c r="D8" s="170">
        <f>AVERAGE(B8:C8)</f>
        <v>349</v>
      </c>
      <c r="E8" s="248">
        <f>(B8*100)/B9</f>
        <v>12.727272727272727</v>
      </c>
      <c r="R8" s="172"/>
      <c r="S8" s="174"/>
      <c r="T8" s="176"/>
      <c r="U8" s="176"/>
    </row>
    <row r="9" spans="1:21" ht="16.5" thickBot="1">
      <c r="A9" s="177" t="s">
        <v>85</v>
      </c>
      <c r="B9" s="178">
        <f>SUM(B5:B8)</f>
        <v>2915</v>
      </c>
      <c r="C9" s="178">
        <f>SUM(C5:C8)</f>
        <v>2624</v>
      </c>
      <c r="D9" s="179">
        <f>AVERAGE(B9:C9)</f>
        <v>2769.5</v>
      </c>
      <c r="E9" s="180">
        <f>SUM(E5:E8)</f>
        <v>100</v>
      </c>
      <c r="R9" s="172"/>
      <c r="S9" s="181"/>
      <c r="T9" s="175"/>
      <c r="U9" s="181"/>
    </row>
    <row r="10" spans="18:21" ht="15">
      <c r="R10" s="172"/>
      <c r="S10" s="181"/>
      <c r="T10" s="175"/>
      <c r="U10" s="181"/>
    </row>
    <row r="11" spans="1:21" ht="15">
      <c r="A11" s="374"/>
      <c r="B11" s="375"/>
      <c r="C11" s="376"/>
      <c r="R11" s="172"/>
      <c r="S11" s="181"/>
      <c r="T11" s="175"/>
      <c r="U11" s="181"/>
    </row>
    <row r="12" spans="1:21" ht="15">
      <c r="A12" s="377"/>
      <c r="B12" s="378"/>
      <c r="C12" s="376"/>
      <c r="R12" s="172"/>
      <c r="S12" s="181"/>
      <c r="T12" s="175"/>
      <c r="U12" s="181"/>
    </row>
    <row r="13" spans="1:21" ht="15">
      <c r="A13" s="377"/>
      <c r="B13" s="378"/>
      <c r="C13" s="376"/>
      <c r="R13" s="172"/>
      <c r="S13" s="182"/>
      <c r="T13" s="175"/>
      <c r="U13" s="183"/>
    </row>
    <row r="14" spans="18:21" ht="15">
      <c r="R14" s="172"/>
      <c r="S14" s="172"/>
      <c r="T14" s="172"/>
      <c r="U14" s="172"/>
    </row>
    <row r="15" spans="18:21" ht="15">
      <c r="R15" s="172"/>
      <c r="S15" s="172"/>
      <c r="T15" s="172"/>
      <c r="U15" s="172"/>
    </row>
    <row r="16" spans="18:21" ht="15">
      <c r="R16" s="172"/>
      <c r="S16" s="172"/>
      <c r="T16" s="172"/>
      <c r="U16" s="172"/>
    </row>
    <row r="17" spans="1:4" ht="15">
      <c r="A17" s="184"/>
      <c r="B17" s="184"/>
      <c r="C17" s="184"/>
      <c r="D17" s="184"/>
    </row>
    <row r="18" spans="1:4" ht="15">
      <c r="A18" s="174"/>
      <c r="B18" s="174"/>
      <c r="C18" s="185"/>
      <c r="D18" s="184"/>
    </row>
    <row r="19" spans="1:4" ht="15">
      <c r="A19" s="186"/>
      <c r="B19" s="186"/>
      <c r="C19" s="187"/>
      <c r="D19" s="184"/>
    </row>
    <row r="20" spans="1:4" ht="15">
      <c r="A20" s="186"/>
      <c r="B20" s="186"/>
      <c r="C20" s="187"/>
      <c r="D20" s="184"/>
    </row>
    <row r="21" spans="1:4" ht="15">
      <c r="A21" s="186"/>
      <c r="B21" s="186"/>
      <c r="C21" s="187"/>
      <c r="D21" s="184"/>
    </row>
    <row r="22" spans="1:4" ht="15">
      <c r="A22" s="186"/>
      <c r="B22" s="186"/>
      <c r="C22" s="187"/>
      <c r="D22" s="184"/>
    </row>
    <row r="23" spans="1:4" ht="15">
      <c r="A23" s="182"/>
      <c r="B23" s="182"/>
      <c r="C23" s="187"/>
      <c r="D23" s="184"/>
    </row>
    <row r="24" spans="1:4" ht="15">
      <c r="A24" s="184"/>
      <c r="B24" s="184"/>
      <c r="C24" s="184"/>
      <c r="D24" s="188"/>
    </row>
    <row r="25" spans="1:4" ht="15">
      <c r="A25" s="184"/>
      <c r="B25" s="184"/>
      <c r="C25" s="184"/>
      <c r="D25" s="184"/>
    </row>
  </sheetData>
  <sheetProtection/>
  <mergeCells count="1">
    <mergeCell ref="A11:C1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19.7109375" style="1" customWidth="1"/>
    <col min="2" max="2" width="16.421875" style="1" customWidth="1"/>
    <col min="3" max="3" width="14.57421875" style="1" customWidth="1"/>
    <col min="4" max="4" width="9.140625" style="1" customWidth="1"/>
    <col min="5" max="5" width="32.57421875" style="1" customWidth="1"/>
    <col min="6" max="6" width="5.57421875" style="6" customWidth="1"/>
    <col min="7" max="16384" width="9.140625" style="1" customWidth="1"/>
  </cols>
  <sheetData>
    <row r="1" ht="15">
      <c r="A1" s="2" t="s">
        <v>80</v>
      </c>
    </row>
    <row r="2" ht="15">
      <c r="A2" s="2" t="s">
        <v>81</v>
      </c>
    </row>
    <row r="3" ht="15.75" thickBot="1"/>
    <row r="4" spans="1:6" ht="15.75" thickBot="1">
      <c r="A4" s="44" t="s">
        <v>86</v>
      </c>
      <c r="B4" s="44" t="s">
        <v>297</v>
      </c>
      <c r="C4" s="44" t="s">
        <v>178</v>
      </c>
      <c r="F4" s="1"/>
    </row>
    <row r="5" spans="1:6" ht="15">
      <c r="A5" s="135">
        <v>43466</v>
      </c>
      <c r="B5" s="103">
        <v>2624</v>
      </c>
      <c r="C5" s="69" t="s">
        <v>331</v>
      </c>
      <c r="F5" s="1"/>
    </row>
    <row r="6" spans="1:6" ht="15">
      <c r="A6" s="136">
        <v>43497</v>
      </c>
      <c r="B6" s="67">
        <v>2915</v>
      </c>
      <c r="C6" s="70">
        <f>((B6-B5)/B5)*100</f>
        <v>11.089939024390244</v>
      </c>
      <c r="E6" s="7"/>
      <c r="F6" s="8"/>
    </row>
    <row r="7" spans="1:6" ht="15">
      <c r="A7" s="137">
        <v>43525</v>
      </c>
      <c r="B7" s="67"/>
      <c r="C7" s="70"/>
      <c r="E7" s="7"/>
      <c r="F7" s="8"/>
    </row>
    <row r="8" spans="1:3" ht="15">
      <c r="A8" s="137">
        <v>43556</v>
      </c>
      <c r="B8" s="67"/>
      <c r="C8" s="70"/>
    </row>
    <row r="9" spans="1:3" ht="15">
      <c r="A9" s="137">
        <v>43586</v>
      </c>
      <c r="B9" s="67"/>
      <c r="C9" s="70"/>
    </row>
    <row r="10" spans="1:3" ht="15">
      <c r="A10" s="137">
        <v>43617</v>
      </c>
      <c r="B10" s="67"/>
      <c r="C10" s="70"/>
    </row>
    <row r="11" spans="1:3" ht="15">
      <c r="A11" s="137">
        <v>43647</v>
      </c>
      <c r="B11" s="67"/>
      <c r="C11" s="70"/>
    </row>
    <row r="12" spans="1:3" ht="15">
      <c r="A12" s="137">
        <v>43678</v>
      </c>
      <c r="B12" s="67"/>
      <c r="C12" s="70"/>
    </row>
    <row r="13" spans="1:3" ht="15">
      <c r="A13" s="137">
        <v>43709</v>
      </c>
      <c r="B13" s="67"/>
      <c r="C13" s="70"/>
    </row>
    <row r="14" spans="1:5" ht="15">
      <c r="A14" s="137">
        <v>43739</v>
      </c>
      <c r="B14" s="67"/>
      <c r="C14" s="70"/>
      <c r="E14" s="130"/>
    </row>
    <row r="15" spans="1:3" ht="15">
      <c r="A15" s="137">
        <v>43770</v>
      </c>
      <c r="B15" s="67"/>
      <c r="C15" s="70"/>
    </row>
    <row r="16" spans="1:3" ht="15.75" thickBot="1">
      <c r="A16" s="138">
        <v>43800</v>
      </c>
      <c r="B16" s="68"/>
      <c r="C16" s="70"/>
    </row>
    <row r="17" spans="1:2" ht="15">
      <c r="A17" s="9"/>
      <c r="B17" s="45"/>
    </row>
    <row r="18" ht="15">
      <c r="A18" s="9" t="s">
        <v>87</v>
      </c>
    </row>
    <row r="20" spans="1:5" ht="15">
      <c r="A20" s="379" t="s">
        <v>296</v>
      </c>
      <c r="B20" s="380"/>
      <c r="C20" s="380"/>
      <c r="D20" s="380"/>
      <c r="E20" s="380"/>
    </row>
    <row r="21" spans="1:5" ht="15">
      <c r="A21" s="380"/>
      <c r="B21" s="380"/>
      <c r="C21" s="380"/>
      <c r="D21" s="380"/>
      <c r="E21" s="380"/>
    </row>
    <row r="22" spans="1:5" ht="15">
      <c r="A22" s="3"/>
      <c r="B22" s="4"/>
      <c r="C22" s="86"/>
      <c r="D22" s="8"/>
      <c r="E22" s="3"/>
    </row>
    <row r="23" spans="1:5" ht="15.75" thickBot="1">
      <c r="A23" s="3"/>
      <c r="B23" s="3"/>
      <c r="C23" s="3"/>
      <c r="D23" s="3"/>
      <c r="E23" s="3"/>
    </row>
    <row r="24" spans="1:5" ht="15.75" thickBot="1">
      <c r="A24" s="42" t="s">
        <v>301</v>
      </c>
      <c r="B24" s="139">
        <v>43497</v>
      </c>
      <c r="C24" s="3"/>
      <c r="D24" s="3"/>
      <c r="E24" s="3"/>
    </row>
    <row r="25" spans="1:2" ht="15">
      <c r="A25" s="132" t="s">
        <v>298</v>
      </c>
      <c r="B25" s="151">
        <v>61</v>
      </c>
    </row>
    <row r="26" spans="1:2" ht="15">
      <c r="A26" s="133" t="s">
        <v>20</v>
      </c>
      <c r="B26" s="152">
        <v>31</v>
      </c>
    </row>
    <row r="27" spans="1:2" ht="15">
      <c r="A27" s="133" t="s">
        <v>299</v>
      </c>
      <c r="B27" s="152">
        <v>2630</v>
      </c>
    </row>
    <row r="28" spans="1:2" ht="15">
      <c r="A28" s="133" t="s">
        <v>300</v>
      </c>
      <c r="B28" s="152">
        <v>163</v>
      </c>
    </row>
    <row r="29" spans="1:2" ht="15.75" thickBot="1">
      <c r="A29" s="134" t="s">
        <v>23</v>
      </c>
      <c r="B29" s="153">
        <v>30</v>
      </c>
    </row>
    <row r="30" spans="1:2" ht="15.75" thickBot="1">
      <c r="A30" s="47" t="s">
        <v>176</v>
      </c>
      <c r="B30" s="42">
        <f>SUM(B25:B29)</f>
        <v>2915</v>
      </c>
    </row>
  </sheetData>
  <sheetProtection/>
  <mergeCells count="1">
    <mergeCell ref="A20:E2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0"/>
  <sheetViews>
    <sheetView zoomScalePageLayoutView="0" workbookViewId="0" topLeftCell="A150">
      <selection activeCell="R166" sqref="R166"/>
    </sheetView>
  </sheetViews>
  <sheetFormatPr defaultColWidth="9.140625" defaultRowHeight="15"/>
  <cols>
    <col min="1" max="1" width="70.57421875" style="11" bestFit="1" customWidth="1"/>
    <col min="2" max="2" width="7.140625" style="11" bestFit="1" customWidth="1"/>
    <col min="3" max="3" width="7.140625" style="1" bestFit="1" customWidth="1"/>
    <col min="4" max="6" width="9.140625" style="1" customWidth="1"/>
    <col min="7" max="7" width="9.57421875" style="1" bestFit="1" customWidth="1"/>
    <col min="8" max="16384" width="9.140625" style="1" customWidth="1"/>
  </cols>
  <sheetData>
    <row r="1" spans="1:2" ht="15">
      <c r="A1" s="10" t="s">
        <v>80</v>
      </c>
      <c r="B1" s="10"/>
    </row>
    <row r="2" spans="1:2" ht="15">
      <c r="A2" s="10" t="s">
        <v>81</v>
      </c>
      <c r="B2" s="10"/>
    </row>
    <row r="3" ht="15.75" thickBot="1"/>
    <row r="4" spans="1:4" ht="15.75" thickBot="1">
      <c r="A4" s="12" t="s">
        <v>88</v>
      </c>
      <c r="B4" s="66">
        <v>43497</v>
      </c>
      <c r="C4" s="66">
        <v>43466</v>
      </c>
      <c r="D4" s="46" t="s">
        <v>83</v>
      </c>
    </row>
    <row r="5" spans="1:4" s="13" customFormat="1" ht="15">
      <c r="A5" s="75" t="s">
        <v>39</v>
      </c>
      <c r="B5" s="189">
        <v>4</v>
      </c>
      <c r="C5" s="53">
        <v>0</v>
      </c>
      <c r="D5" s="143">
        <f>AVERAGE(B5:C5)</f>
        <v>2</v>
      </c>
    </row>
    <row r="6" spans="1:4" s="13" customFormat="1" ht="15">
      <c r="A6" s="76" t="s">
        <v>228</v>
      </c>
      <c r="B6" s="190">
        <v>3</v>
      </c>
      <c r="C6" s="54">
        <v>0</v>
      </c>
      <c r="D6" s="143">
        <f aca="true" t="shared" si="0" ref="D6:D69">AVERAGE(B6:C6)</f>
        <v>1.5</v>
      </c>
    </row>
    <row r="7" spans="1:4" s="13" customFormat="1" ht="15">
      <c r="A7" s="76" t="s">
        <v>251</v>
      </c>
      <c r="B7" s="190">
        <v>16</v>
      </c>
      <c r="C7" s="54">
        <v>2</v>
      </c>
      <c r="D7" s="143">
        <f t="shared" si="0"/>
        <v>9</v>
      </c>
    </row>
    <row r="8" spans="1:4" s="13" customFormat="1" ht="15">
      <c r="A8" s="76" t="s">
        <v>75</v>
      </c>
      <c r="B8" s="190">
        <v>1</v>
      </c>
      <c r="C8" s="54">
        <v>0</v>
      </c>
      <c r="D8" s="143">
        <f t="shared" si="0"/>
        <v>0.5</v>
      </c>
    </row>
    <row r="9" spans="1:4" ht="15">
      <c r="A9" s="14" t="s">
        <v>42</v>
      </c>
      <c r="B9" s="191">
        <v>10</v>
      </c>
      <c r="C9" s="55">
        <v>11</v>
      </c>
      <c r="D9" s="143">
        <f t="shared" si="0"/>
        <v>10.5</v>
      </c>
    </row>
    <row r="10" spans="1:4" ht="15">
      <c r="A10" s="14" t="s">
        <v>89</v>
      </c>
      <c r="B10" s="191">
        <v>35</v>
      </c>
      <c r="C10" s="55">
        <v>28</v>
      </c>
      <c r="D10" s="143">
        <f t="shared" si="0"/>
        <v>31.5</v>
      </c>
    </row>
    <row r="11" spans="1:4" ht="15">
      <c r="A11" s="14" t="s">
        <v>234</v>
      </c>
      <c r="B11" s="191">
        <v>0</v>
      </c>
      <c r="C11" s="55">
        <v>0</v>
      </c>
      <c r="D11" s="143">
        <f t="shared" si="0"/>
        <v>0</v>
      </c>
    </row>
    <row r="12" spans="1:4" ht="15">
      <c r="A12" s="14" t="s">
        <v>3</v>
      </c>
      <c r="B12" s="191">
        <v>4</v>
      </c>
      <c r="C12" s="55">
        <v>1</v>
      </c>
      <c r="D12" s="143">
        <f t="shared" si="0"/>
        <v>2.5</v>
      </c>
    </row>
    <row r="13" spans="1:4" ht="15">
      <c r="A13" s="14" t="s">
        <v>33</v>
      </c>
      <c r="B13" s="191">
        <v>2</v>
      </c>
      <c r="C13" s="55">
        <v>0</v>
      </c>
      <c r="D13" s="143">
        <f t="shared" si="0"/>
        <v>1</v>
      </c>
    </row>
    <row r="14" spans="1:4" ht="15">
      <c r="A14" s="14" t="s">
        <v>90</v>
      </c>
      <c r="B14" s="191">
        <v>0</v>
      </c>
      <c r="C14" s="55">
        <v>0</v>
      </c>
      <c r="D14" s="143">
        <f t="shared" si="0"/>
        <v>0</v>
      </c>
    </row>
    <row r="15" spans="1:4" ht="15">
      <c r="A15" s="14" t="s">
        <v>310</v>
      </c>
      <c r="B15" s="191">
        <v>0</v>
      </c>
      <c r="C15" s="55">
        <v>1</v>
      </c>
      <c r="D15" s="143">
        <f t="shared" si="0"/>
        <v>0.5</v>
      </c>
    </row>
    <row r="16" spans="1:4" ht="15">
      <c r="A16" s="14" t="s">
        <v>18</v>
      </c>
      <c r="B16" s="191">
        <v>10</v>
      </c>
      <c r="C16" s="55">
        <v>5</v>
      </c>
      <c r="D16" s="143">
        <f t="shared" si="0"/>
        <v>7.5</v>
      </c>
    </row>
    <row r="17" spans="1:4" ht="15">
      <c r="A17" s="14" t="s">
        <v>2</v>
      </c>
      <c r="B17" s="191">
        <v>361</v>
      </c>
      <c r="C17" s="55">
        <v>368</v>
      </c>
      <c r="D17" s="143">
        <f t="shared" si="0"/>
        <v>364.5</v>
      </c>
    </row>
    <row r="18" spans="1:4" ht="15">
      <c r="A18" s="14" t="s">
        <v>179</v>
      </c>
      <c r="B18" s="191">
        <v>3</v>
      </c>
      <c r="C18" s="55">
        <v>6</v>
      </c>
      <c r="D18" s="143">
        <f t="shared" si="0"/>
        <v>4.5</v>
      </c>
    </row>
    <row r="19" spans="1:4" ht="15">
      <c r="A19" s="14" t="s">
        <v>91</v>
      </c>
      <c r="B19" s="191">
        <v>11</v>
      </c>
      <c r="C19" s="55">
        <v>2</v>
      </c>
      <c r="D19" s="143">
        <f t="shared" si="0"/>
        <v>6.5</v>
      </c>
    </row>
    <row r="20" spans="1:4" ht="15">
      <c r="A20" s="14" t="s">
        <v>68</v>
      </c>
      <c r="B20" s="191">
        <v>17</v>
      </c>
      <c r="C20" s="55">
        <v>3</v>
      </c>
      <c r="D20" s="143">
        <f t="shared" si="0"/>
        <v>10</v>
      </c>
    </row>
    <row r="21" spans="1:4" ht="15">
      <c r="A21" s="14" t="s">
        <v>311</v>
      </c>
      <c r="B21" s="191">
        <v>2</v>
      </c>
      <c r="C21" s="55">
        <v>4</v>
      </c>
      <c r="D21" s="143">
        <f t="shared" si="0"/>
        <v>3</v>
      </c>
    </row>
    <row r="22" spans="1:4" ht="15">
      <c r="A22" s="14" t="s">
        <v>92</v>
      </c>
      <c r="B22" s="191">
        <v>158</v>
      </c>
      <c r="C22" s="55">
        <v>95</v>
      </c>
      <c r="D22" s="143">
        <f t="shared" si="0"/>
        <v>126.5</v>
      </c>
    </row>
    <row r="23" spans="1:4" ht="15">
      <c r="A23" s="14" t="s">
        <v>235</v>
      </c>
      <c r="B23" s="191">
        <v>0</v>
      </c>
      <c r="C23" s="55">
        <v>0</v>
      </c>
      <c r="D23" s="143">
        <f t="shared" si="0"/>
        <v>0</v>
      </c>
    </row>
    <row r="24" spans="1:4" ht="15">
      <c r="A24" s="14" t="s">
        <v>7</v>
      </c>
      <c r="B24" s="191">
        <v>225</v>
      </c>
      <c r="C24" s="55">
        <v>202</v>
      </c>
      <c r="D24" s="143">
        <f t="shared" si="0"/>
        <v>213.5</v>
      </c>
    </row>
    <row r="25" spans="1:4" ht="15">
      <c r="A25" s="14" t="s">
        <v>236</v>
      </c>
      <c r="B25" s="191">
        <v>0</v>
      </c>
      <c r="C25" s="55">
        <v>0</v>
      </c>
      <c r="D25" s="143">
        <f t="shared" si="0"/>
        <v>0</v>
      </c>
    </row>
    <row r="26" spans="1:4" ht="15">
      <c r="A26" s="14" t="s">
        <v>93</v>
      </c>
      <c r="B26" s="191">
        <v>0</v>
      </c>
      <c r="C26" s="55">
        <v>0</v>
      </c>
      <c r="D26" s="143">
        <f t="shared" si="0"/>
        <v>0</v>
      </c>
    </row>
    <row r="27" spans="1:4" ht="15">
      <c r="A27" s="14" t="s">
        <v>315</v>
      </c>
      <c r="B27" s="191">
        <v>6</v>
      </c>
      <c r="C27" s="55">
        <v>2</v>
      </c>
      <c r="D27" s="143">
        <f t="shared" si="0"/>
        <v>4</v>
      </c>
    </row>
    <row r="28" spans="1:4" ht="15">
      <c r="A28" s="14" t="s">
        <v>94</v>
      </c>
      <c r="B28" s="191">
        <v>2</v>
      </c>
      <c r="C28" s="55">
        <v>26</v>
      </c>
      <c r="D28" s="143">
        <f t="shared" si="0"/>
        <v>14</v>
      </c>
    </row>
    <row r="29" spans="1:4" ht="15">
      <c r="A29" s="14" t="s">
        <v>26</v>
      </c>
      <c r="B29" s="191">
        <v>63</v>
      </c>
      <c r="C29" s="55">
        <v>38</v>
      </c>
      <c r="D29" s="143">
        <f t="shared" si="0"/>
        <v>50.5</v>
      </c>
    </row>
    <row r="30" spans="1:4" ht="15">
      <c r="A30" s="14" t="s">
        <v>13</v>
      </c>
      <c r="B30" s="191">
        <v>89</v>
      </c>
      <c r="C30" s="55">
        <v>71</v>
      </c>
      <c r="D30" s="143">
        <f t="shared" si="0"/>
        <v>80</v>
      </c>
    </row>
    <row r="31" spans="1:4" ht="15">
      <c r="A31" s="14" t="s">
        <v>316</v>
      </c>
      <c r="B31" s="191">
        <v>1</v>
      </c>
      <c r="C31" s="55">
        <v>0</v>
      </c>
      <c r="D31" s="143">
        <f t="shared" si="0"/>
        <v>0.5</v>
      </c>
    </row>
    <row r="32" spans="1:4" ht="15">
      <c r="A32" s="14" t="s">
        <v>314</v>
      </c>
      <c r="B32" s="191">
        <v>2</v>
      </c>
      <c r="C32" s="55">
        <v>0</v>
      </c>
      <c r="D32" s="143">
        <f t="shared" si="0"/>
        <v>1</v>
      </c>
    </row>
    <row r="33" spans="1:4" ht="15">
      <c r="A33" s="14" t="s">
        <v>96</v>
      </c>
      <c r="B33" s="191">
        <v>6</v>
      </c>
      <c r="C33" s="55">
        <v>7</v>
      </c>
      <c r="D33" s="143">
        <f t="shared" si="0"/>
        <v>6.5</v>
      </c>
    </row>
    <row r="34" spans="1:4" ht="15">
      <c r="A34" s="14" t="s">
        <v>97</v>
      </c>
      <c r="B34" s="191">
        <v>0</v>
      </c>
      <c r="C34" s="55">
        <v>2</v>
      </c>
      <c r="D34" s="143">
        <f t="shared" si="0"/>
        <v>1</v>
      </c>
    </row>
    <row r="35" spans="1:4" ht="15">
      <c r="A35" s="14" t="s">
        <v>27</v>
      </c>
      <c r="B35" s="191">
        <v>10</v>
      </c>
      <c r="C35" s="72">
        <v>26</v>
      </c>
      <c r="D35" s="143">
        <f t="shared" si="0"/>
        <v>18</v>
      </c>
    </row>
    <row r="36" spans="1:4" ht="15">
      <c r="A36" s="14" t="s">
        <v>98</v>
      </c>
      <c r="B36" s="191">
        <v>5</v>
      </c>
      <c r="C36" s="55">
        <v>0</v>
      </c>
      <c r="D36" s="143">
        <f t="shared" si="0"/>
        <v>2.5</v>
      </c>
    </row>
    <row r="37" spans="1:4" ht="15">
      <c r="A37" s="14" t="s">
        <v>308</v>
      </c>
      <c r="B37" s="191">
        <v>0</v>
      </c>
      <c r="C37" s="55">
        <v>5</v>
      </c>
      <c r="D37" s="143">
        <f t="shared" si="0"/>
        <v>2.5</v>
      </c>
    </row>
    <row r="38" spans="1:4" ht="15">
      <c r="A38" s="14" t="s">
        <v>64</v>
      </c>
      <c r="B38" s="191">
        <v>1</v>
      </c>
      <c r="C38" s="72">
        <v>1</v>
      </c>
      <c r="D38" s="143">
        <f t="shared" si="0"/>
        <v>1</v>
      </c>
    </row>
    <row r="39" spans="1:4" ht="15">
      <c r="A39" s="14" t="s">
        <v>99</v>
      </c>
      <c r="B39" s="191">
        <v>0</v>
      </c>
      <c r="C39" s="55">
        <v>5</v>
      </c>
      <c r="D39" s="143">
        <f t="shared" si="0"/>
        <v>2.5</v>
      </c>
    </row>
    <row r="40" spans="1:4" ht="15">
      <c r="A40" s="14" t="s">
        <v>54</v>
      </c>
      <c r="B40" s="191">
        <v>4</v>
      </c>
      <c r="C40" s="55">
        <v>3</v>
      </c>
      <c r="D40" s="143">
        <f t="shared" si="0"/>
        <v>3.5</v>
      </c>
    </row>
    <row r="41" spans="1:4" ht="15">
      <c r="A41" s="14" t="s">
        <v>45</v>
      </c>
      <c r="B41" s="191">
        <v>23</v>
      </c>
      <c r="C41" s="55">
        <v>12</v>
      </c>
      <c r="D41" s="143">
        <f t="shared" si="0"/>
        <v>17.5</v>
      </c>
    </row>
    <row r="42" spans="1:4" ht="15">
      <c r="A42" s="14" t="s">
        <v>229</v>
      </c>
      <c r="B42" s="191">
        <v>3</v>
      </c>
      <c r="C42" s="55">
        <v>6</v>
      </c>
      <c r="D42" s="143">
        <f t="shared" si="0"/>
        <v>4.5</v>
      </c>
    </row>
    <row r="43" spans="1:4" ht="15">
      <c r="A43" s="14" t="s">
        <v>63</v>
      </c>
      <c r="B43" s="191">
        <v>11</v>
      </c>
      <c r="C43" s="55">
        <v>8</v>
      </c>
      <c r="D43" s="143">
        <f t="shared" si="0"/>
        <v>9.5</v>
      </c>
    </row>
    <row r="44" spans="1:4" ht="15">
      <c r="A44" s="14" t="s">
        <v>30</v>
      </c>
      <c r="B44" s="191">
        <v>0</v>
      </c>
      <c r="C44" s="55">
        <v>2</v>
      </c>
      <c r="D44" s="143">
        <f t="shared" si="0"/>
        <v>1</v>
      </c>
    </row>
    <row r="45" spans="1:4" ht="15">
      <c r="A45" s="14" t="s">
        <v>37</v>
      </c>
      <c r="B45" s="191">
        <v>2</v>
      </c>
      <c r="C45" s="55">
        <v>1</v>
      </c>
      <c r="D45" s="143">
        <f t="shared" si="0"/>
        <v>1.5</v>
      </c>
    </row>
    <row r="46" spans="1:4" ht="15">
      <c r="A46" s="14" t="s">
        <v>100</v>
      </c>
      <c r="B46" s="191">
        <v>0</v>
      </c>
      <c r="C46" s="55">
        <v>0</v>
      </c>
      <c r="D46" s="143">
        <f t="shared" si="0"/>
        <v>0</v>
      </c>
    </row>
    <row r="47" spans="1:4" ht="15">
      <c r="A47" s="14" t="s">
        <v>101</v>
      </c>
      <c r="B47" s="191">
        <v>2</v>
      </c>
      <c r="C47" s="55">
        <v>0</v>
      </c>
      <c r="D47" s="143">
        <f t="shared" si="0"/>
        <v>1</v>
      </c>
    </row>
    <row r="48" spans="1:4" ht="15">
      <c r="A48" s="14" t="s">
        <v>102</v>
      </c>
      <c r="B48" s="191">
        <v>1</v>
      </c>
      <c r="C48" s="72">
        <v>1</v>
      </c>
      <c r="D48" s="143">
        <f t="shared" si="0"/>
        <v>1</v>
      </c>
    </row>
    <row r="49" spans="1:4" ht="15">
      <c r="A49" s="14" t="s">
        <v>103</v>
      </c>
      <c r="B49" s="191">
        <v>3</v>
      </c>
      <c r="C49" s="72">
        <v>2</v>
      </c>
      <c r="D49" s="143">
        <f t="shared" si="0"/>
        <v>2.5</v>
      </c>
    </row>
    <row r="50" spans="1:4" ht="15">
      <c r="A50" s="14" t="s">
        <v>60</v>
      </c>
      <c r="B50" s="191">
        <v>2</v>
      </c>
      <c r="C50" s="55">
        <v>2</v>
      </c>
      <c r="D50" s="143">
        <f t="shared" si="0"/>
        <v>2</v>
      </c>
    </row>
    <row r="51" spans="1:4" ht="15">
      <c r="A51" s="14" t="s">
        <v>51</v>
      </c>
      <c r="B51" s="191">
        <v>18</v>
      </c>
      <c r="C51" s="55">
        <v>12</v>
      </c>
      <c r="D51" s="143">
        <f t="shared" si="0"/>
        <v>15</v>
      </c>
    </row>
    <row r="52" spans="1:4" ht="15">
      <c r="A52" s="14" t="s">
        <v>104</v>
      </c>
      <c r="B52" s="191">
        <v>2</v>
      </c>
      <c r="C52" s="55">
        <v>0</v>
      </c>
      <c r="D52" s="143">
        <f t="shared" si="0"/>
        <v>1</v>
      </c>
    </row>
    <row r="53" spans="1:4" ht="15">
      <c r="A53" s="14" t="s">
        <v>72</v>
      </c>
      <c r="B53" s="191">
        <v>3</v>
      </c>
      <c r="C53" s="55">
        <v>6</v>
      </c>
      <c r="D53" s="143">
        <f t="shared" si="0"/>
        <v>4.5</v>
      </c>
    </row>
    <row r="54" spans="1:4" ht="15">
      <c r="A54" s="14" t="s">
        <v>36</v>
      </c>
      <c r="B54" s="191">
        <v>11</v>
      </c>
      <c r="C54" s="55">
        <v>14</v>
      </c>
      <c r="D54" s="143">
        <f t="shared" si="0"/>
        <v>12.5</v>
      </c>
    </row>
    <row r="55" spans="1:4" ht="15">
      <c r="A55" s="14" t="s">
        <v>105</v>
      </c>
      <c r="B55" s="191">
        <v>0</v>
      </c>
      <c r="C55" s="55">
        <v>0</v>
      </c>
      <c r="D55" s="143">
        <f t="shared" si="0"/>
        <v>0</v>
      </c>
    </row>
    <row r="56" spans="1:4" ht="15">
      <c r="A56" s="14" t="s">
        <v>38</v>
      </c>
      <c r="B56" s="191">
        <v>3</v>
      </c>
      <c r="C56" s="55">
        <v>3</v>
      </c>
      <c r="D56" s="143">
        <f t="shared" si="0"/>
        <v>3</v>
      </c>
    </row>
    <row r="57" spans="1:4" ht="15">
      <c r="A57" s="14" t="s">
        <v>106</v>
      </c>
      <c r="B57" s="191">
        <v>2</v>
      </c>
      <c r="C57" s="55">
        <v>2</v>
      </c>
      <c r="D57" s="143">
        <f t="shared" si="0"/>
        <v>2</v>
      </c>
    </row>
    <row r="58" spans="1:4" ht="15">
      <c r="A58" s="14" t="s">
        <v>78</v>
      </c>
      <c r="B58" s="191">
        <v>33</v>
      </c>
      <c r="C58" s="55">
        <v>25</v>
      </c>
      <c r="D58" s="143">
        <f t="shared" si="0"/>
        <v>29</v>
      </c>
    </row>
    <row r="59" spans="1:4" ht="15">
      <c r="A59" s="14" t="s">
        <v>65</v>
      </c>
      <c r="B59" s="191">
        <v>9</v>
      </c>
      <c r="C59" s="55">
        <v>7</v>
      </c>
      <c r="D59" s="143">
        <f t="shared" si="0"/>
        <v>8</v>
      </c>
    </row>
    <row r="60" spans="1:4" ht="15">
      <c r="A60" s="14" t="s">
        <v>107</v>
      </c>
      <c r="B60" s="191">
        <v>0</v>
      </c>
      <c r="C60" s="55">
        <v>0</v>
      </c>
      <c r="D60" s="143">
        <f t="shared" si="0"/>
        <v>0</v>
      </c>
    </row>
    <row r="61" spans="1:4" ht="15">
      <c r="A61" s="14" t="s">
        <v>180</v>
      </c>
      <c r="B61" s="191">
        <v>1</v>
      </c>
      <c r="C61" s="55">
        <v>1</v>
      </c>
      <c r="D61" s="143">
        <f t="shared" si="0"/>
        <v>1</v>
      </c>
    </row>
    <row r="62" spans="1:4" ht="15">
      <c r="A62" s="14" t="s">
        <v>181</v>
      </c>
      <c r="B62" s="191">
        <v>1</v>
      </c>
      <c r="C62" s="55">
        <v>2</v>
      </c>
      <c r="D62" s="143">
        <f t="shared" si="0"/>
        <v>1.5</v>
      </c>
    </row>
    <row r="63" spans="1:4" ht="15">
      <c r="A63" s="14" t="s">
        <v>253</v>
      </c>
      <c r="B63" s="191">
        <v>2</v>
      </c>
      <c r="C63" s="55">
        <v>0</v>
      </c>
      <c r="D63" s="143">
        <f t="shared" si="0"/>
        <v>1</v>
      </c>
    </row>
    <row r="64" spans="1:4" ht="15">
      <c r="A64" s="14" t="s">
        <v>252</v>
      </c>
      <c r="B64" s="191">
        <v>0</v>
      </c>
      <c r="C64" s="55">
        <v>0</v>
      </c>
      <c r="D64" s="143">
        <f t="shared" si="0"/>
        <v>0</v>
      </c>
    </row>
    <row r="65" spans="1:4" ht="15">
      <c r="A65" s="14" t="s">
        <v>11</v>
      </c>
      <c r="B65" s="191">
        <v>129</v>
      </c>
      <c r="C65" s="55">
        <v>143</v>
      </c>
      <c r="D65" s="143">
        <f t="shared" si="0"/>
        <v>136</v>
      </c>
    </row>
    <row r="66" spans="1:4" ht="15">
      <c r="A66" s="14" t="s">
        <v>55</v>
      </c>
      <c r="B66" s="191">
        <v>0</v>
      </c>
      <c r="C66" s="55">
        <v>4</v>
      </c>
      <c r="D66" s="143">
        <f t="shared" si="0"/>
        <v>2</v>
      </c>
    </row>
    <row r="67" spans="1:4" ht="15">
      <c r="A67" s="14" t="s">
        <v>288</v>
      </c>
      <c r="B67" s="191">
        <v>0</v>
      </c>
      <c r="C67" s="55">
        <v>2</v>
      </c>
      <c r="D67" s="143">
        <f t="shared" si="0"/>
        <v>1</v>
      </c>
    </row>
    <row r="68" spans="1:4" ht="15">
      <c r="A68" s="14" t="s">
        <v>20</v>
      </c>
      <c r="B68" s="191">
        <v>28</v>
      </c>
      <c r="C68" s="55">
        <v>20</v>
      </c>
      <c r="D68" s="143">
        <f t="shared" si="0"/>
        <v>24</v>
      </c>
    </row>
    <row r="69" spans="1:4" ht="15">
      <c r="A69" s="14" t="s">
        <v>108</v>
      </c>
      <c r="B69" s="191">
        <v>4</v>
      </c>
      <c r="C69" s="55">
        <v>2</v>
      </c>
      <c r="D69" s="143">
        <f t="shared" si="0"/>
        <v>3</v>
      </c>
    </row>
    <row r="70" spans="1:4" ht="15">
      <c r="A70" s="14" t="s">
        <v>40</v>
      </c>
      <c r="B70" s="191">
        <v>8</v>
      </c>
      <c r="C70" s="55">
        <v>14</v>
      </c>
      <c r="D70" s="143">
        <f aca="true" t="shared" si="1" ref="D70:D133">AVERAGE(B70:C70)</f>
        <v>11</v>
      </c>
    </row>
    <row r="71" spans="1:4" ht="15">
      <c r="A71" s="14" t="s">
        <v>109</v>
      </c>
      <c r="B71" s="191">
        <v>0</v>
      </c>
      <c r="C71" s="55">
        <v>0</v>
      </c>
      <c r="D71" s="143">
        <f t="shared" si="1"/>
        <v>0</v>
      </c>
    </row>
    <row r="72" spans="1:4" ht="15">
      <c r="A72" s="14" t="s">
        <v>6</v>
      </c>
      <c r="B72" s="191">
        <v>53</v>
      </c>
      <c r="C72" s="55">
        <v>66</v>
      </c>
      <c r="D72" s="143">
        <f t="shared" si="1"/>
        <v>59.5</v>
      </c>
    </row>
    <row r="73" spans="1:4" ht="15">
      <c r="A73" s="14" t="s">
        <v>110</v>
      </c>
      <c r="B73" s="191">
        <v>15</v>
      </c>
      <c r="C73" s="55">
        <v>17</v>
      </c>
      <c r="D73" s="143">
        <f t="shared" si="1"/>
        <v>16</v>
      </c>
    </row>
    <row r="74" spans="1:4" ht="15">
      <c r="A74" s="14" t="s">
        <v>111</v>
      </c>
      <c r="B74" s="191">
        <v>2</v>
      </c>
      <c r="C74" s="55">
        <v>3</v>
      </c>
      <c r="D74" s="143">
        <f t="shared" si="1"/>
        <v>2.5</v>
      </c>
    </row>
    <row r="75" spans="1:4" ht="15">
      <c r="A75" s="14" t="s">
        <v>112</v>
      </c>
      <c r="B75" s="191">
        <v>1</v>
      </c>
      <c r="C75" s="55">
        <v>0</v>
      </c>
      <c r="D75" s="143">
        <f t="shared" si="1"/>
        <v>0.5</v>
      </c>
    </row>
    <row r="76" spans="1:4" ht="15">
      <c r="A76" s="14" t="s">
        <v>318</v>
      </c>
      <c r="B76" s="191">
        <v>3</v>
      </c>
      <c r="C76" s="55">
        <v>0</v>
      </c>
      <c r="D76" s="143">
        <f t="shared" si="1"/>
        <v>1.5</v>
      </c>
    </row>
    <row r="77" spans="1:4" ht="15">
      <c r="A77" s="14" t="s">
        <v>317</v>
      </c>
      <c r="B77" s="191">
        <v>2</v>
      </c>
      <c r="C77" s="55">
        <v>1</v>
      </c>
      <c r="D77" s="143">
        <f t="shared" si="1"/>
        <v>1.5</v>
      </c>
    </row>
    <row r="78" spans="1:4" ht="15">
      <c r="A78" s="14" t="s">
        <v>114</v>
      </c>
      <c r="B78" s="191">
        <v>1</v>
      </c>
      <c r="C78" s="55">
        <v>6</v>
      </c>
      <c r="D78" s="143">
        <f t="shared" si="1"/>
        <v>3.5</v>
      </c>
    </row>
    <row r="79" spans="1:4" ht="15">
      <c r="A79" s="14" t="s">
        <v>115</v>
      </c>
      <c r="B79" s="191">
        <v>3</v>
      </c>
      <c r="C79" s="55">
        <v>1</v>
      </c>
      <c r="D79" s="143">
        <f t="shared" si="1"/>
        <v>2</v>
      </c>
    </row>
    <row r="80" spans="1:4" ht="15">
      <c r="A80" s="14" t="s">
        <v>230</v>
      </c>
      <c r="B80" s="191">
        <v>0</v>
      </c>
      <c r="C80" s="55">
        <v>0</v>
      </c>
      <c r="D80" s="143">
        <f t="shared" si="1"/>
        <v>0</v>
      </c>
    </row>
    <row r="81" spans="1:4" ht="15">
      <c r="A81" s="14" t="s">
        <v>116</v>
      </c>
      <c r="B81" s="191">
        <v>1</v>
      </c>
      <c r="C81" s="55">
        <v>2</v>
      </c>
      <c r="D81" s="143">
        <f t="shared" si="1"/>
        <v>1.5</v>
      </c>
    </row>
    <row r="82" spans="1:4" ht="15">
      <c r="A82" s="14" t="s">
        <v>52</v>
      </c>
      <c r="B82" s="191">
        <v>2</v>
      </c>
      <c r="C82" s="55">
        <v>5</v>
      </c>
      <c r="D82" s="143">
        <f t="shared" si="1"/>
        <v>3.5</v>
      </c>
    </row>
    <row r="83" spans="1:4" ht="15">
      <c r="A83" s="14" t="s">
        <v>31</v>
      </c>
      <c r="B83" s="191">
        <v>14</v>
      </c>
      <c r="C83" s="55">
        <v>7</v>
      </c>
      <c r="D83" s="143">
        <f t="shared" si="1"/>
        <v>10.5</v>
      </c>
    </row>
    <row r="84" spans="1:4" ht="15">
      <c r="A84" s="14" t="s">
        <v>5</v>
      </c>
      <c r="B84" s="191">
        <v>32</v>
      </c>
      <c r="C84" s="55">
        <v>49</v>
      </c>
      <c r="D84" s="143">
        <f t="shared" si="1"/>
        <v>40.5</v>
      </c>
    </row>
    <row r="85" spans="1:4" ht="15">
      <c r="A85" s="14" t="s">
        <v>117</v>
      </c>
      <c r="B85" s="191">
        <v>1</v>
      </c>
      <c r="C85" s="55">
        <v>0</v>
      </c>
      <c r="D85" s="143">
        <f t="shared" si="1"/>
        <v>0.5</v>
      </c>
    </row>
    <row r="86" spans="1:4" ht="15">
      <c r="A86" s="14" t="s">
        <v>118</v>
      </c>
      <c r="B86" s="191">
        <v>2</v>
      </c>
      <c r="C86" s="55">
        <v>1</v>
      </c>
      <c r="D86" s="143">
        <f t="shared" si="1"/>
        <v>1.5</v>
      </c>
    </row>
    <row r="87" spans="1:4" ht="15">
      <c r="A87" s="14" t="s">
        <v>48</v>
      </c>
      <c r="B87" s="191">
        <v>7</v>
      </c>
      <c r="C87" s="55">
        <v>5</v>
      </c>
      <c r="D87" s="143">
        <f t="shared" si="1"/>
        <v>6</v>
      </c>
    </row>
    <row r="88" spans="1:4" ht="15">
      <c r="A88" s="14" t="s">
        <v>312</v>
      </c>
      <c r="B88" s="191">
        <v>1</v>
      </c>
      <c r="C88" s="55">
        <v>1</v>
      </c>
      <c r="D88" s="143">
        <f t="shared" si="1"/>
        <v>1</v>
      </c>
    </row>
    <row r="89" spans="1:4" ht="15">
      <c r="A89" s="14" t="s">
        <v>119</v>
      </c>
      <c r="B89" s="191">
        <v>3</v>
      </c>
      <c r="C89" s="55">
        <v>1</v>
      </c>
      <c r="D89" s="143">
        <f t="shared" si="1"/>
        <v>2</v>
      </c>
    </row>
    <row r="90" spans="1:4" ht="15">
      <c r="A90" s="14" t="s">
        <v>120</v>
      </c>
      <c r="B90" s="191">
        <v>0</v>
      </c>
      <c r="C90" s="55">
        <v>1</v>
      </c>
      <c r="D90" s="143">
        <f t="shared" si="1"/>
        <v>0.5</v>
      </c>
    </row>
    <row r="91" spans="1:4" ht="15">
      <c r="A91" s="14" t="s">
        <v>56</v>
      </c>
      <c r="B91" s="191">
        <v>8</v>
      </c>
      <c r="C91" s="55">
        <v>3</v>
      </c>
      <c r="D91" s="143">
        <f t="shared" si="1"/>
        <v>5.5</v>
      </c>
    </row>
    <row r="92" spans="1:4" ht="15">
      <c r="A92" s="14" t="s">
        <v>121</v>
      </c>
      <c r="B92" s="191">
        <v>0</v>
      </c>
      <c r="C92" s="55">
        <v>0</v>
      </c>
      <c r="D92" s="143">
        <f t="shared" si="1"/>
        <v>0</v>
      </c>
    </row>
    <row r="93" spans="1:4" ht="15">
      <c r="A93" s="14" t="s">
        <v>32</v>
      </c>
      <c r="B93" s="191">
        <v>0</v>
      </c>
      <c r="C93" s="55">
        <v>0</v>
      </c>
      <c r="D93" s="143">
        <f t="shared" si="1"/>
        <v>0</v>
      </c>
    </row>
    <row r="94" spans="1:4" ht="15">
      <c r="A94" s="14" t="s">
        <v>122</v>
      </c>
      <c r="B94" s="191">
        <v>0</v>
      </c>
      <c r="C94" s="55">
        <v>1</v>
      </c>
      <c r="D94" s="143">
        <f t="shared" si="1"/>
        <v>0.5</v>
      </c>
    </row>
    <row r="95" spans="1:4" ht="15">
      <c r="A95" s="14" t="s">
        <v>77</v>
      </c>
      <c r="B95" s="191">
        <v>148</v>
      </c>
      <c r="C95" s="55">
        <v>70</v>
      </c>
      <c r="D95" s="143">
        <f t="shared" si="1"/>
        <v>109</v>
      </c>
    </row>
    <row r="96" spans="1:4" ht="15">
      <c r="A96" s="14" t="s">
        <v>123</v>
      </c>
      <c r="B96" s="191">
        <v>3</v>
      </c>
      <c r="C96" s="55">
        <v>2</v>
      </c>
      <c r="D96" s="143">
        <f t="shared" si="1"/>
        <v>2.5</v>
      </c>
    </row>
    <row r="97" spans="1:4" ht="15">
      <c r="A97" s="14" t="s">
        <v>124</v>
      </c>
      <c r="B97" s="191">
        <v>4</v>
      </c>
      <c r="C97" s="55">
        <v>7</v>
      </c>
      <c r="D97" s="143">
        <f t="shared" si="1"/>
        <v>5.5</v>
      </c>
    </row>
    <row r="98" spans="1:4" ht="15">
      <c r="A98" s="14" t="s">
        <v>125</v>
      </c>
      <c r="B98" s="191">
        <v>20</v>
      </c>
      <c r="C98" s="55">
        <v>6</v>
      </c>
      <c r="D98" s="143">
        <f t="shared" si="1"/>
        <v>13</v>
      </c>
    </row>
    <row r="99" spans="1:4" ht="15">
      <c r="A99" s="14" t="s">
        <v>126</v>
      </c>
      <c r="B99" s="191">
        <v>0</v>
      </c>
      <c r="C99" s="55">
        <v>0</v>
      </c>
      <c r="D99" s="143">
        <f t="shared" si="1"/>
        <v>0</v>
      </c>
    </row>
    <row r="100" spans="1:4" ht="15">
      <c r="A100" s="14" t="s">
        <v>127</v>
      </c>
      <c r="B100" s="191">
        <v>1</v>
      </c>
      <c r="C100" s="55">
        <v>1</v>
      </c>
      <c r="D100" s="143">
        <f t="shared" si="1"/>
        <v>1</v>
      </c>
    </row>
    <row r="101" spans="1:4" ht="15">
      <c r="A101" s="14" t="s">
        <v>128</v>
      </c>
      <c r="B101" s="191">
        <v>27</v>
      </c>
      <c r="C101" s="55">
        <v>14</v>
      </c>
      <c r="D101" s="143">
        <f t="shared" si="1"/>
        <v>20.5</v>
      </c>
    </row>
    <row r="102" spans="1:4" ht="15">
      <c r="A102" s="14" t="s">
        <v>67</v>
      </c>
      <c r="B102" s="191">
        <v>32</v>
      </c>
      <c r="C102" s="55">
        <v>19</v>
      </c>
      <c r="D102" s="143">
        <f t="shared" si="1"/>
        <v>25.5</v>
      </c>
    </row>
    <row r="103" spans="1:4" ht="15">
      <c r="A103" s="14" t="s">
        <v>129</v>
      </c>
      <c r="B103" s="191">
        <v>3</v>
      </c>
      <c r="C103" s="55">
        <v>0</v>
      </c>
      <c r="D103" s="143">
        <f t="shared" si="1"/>
        <v>1.5</v>
      </c>
    </row>
    <row r="104" spans="1:4" ht="15">
      <c r="A104" s="14" t="s">
        <v>130</v>
      </c>
      <c r="B104" s="191">
        <v>5</v>
      </c>
      <c r="C104" s="55">
        <v>1</v>
      </c>
      <c r="D104" s="143">
        <f t="shared" si="1"/>
        <v>3</v>
      </c>
    </row>
    <row r="105" spans="1:4" ht="15">
      <c r="A105" s="14" t="s">
        <v>237</v>
      </c>
      <c r="B105" s="191">
        <v>37</v>
      </c>
      <c r="C105" s="55">
        <v>17</v>
      </c>
      <c r="D105" s="143">
        <f t="shared" si="1"/>
        <v>27</v>
      </c>
    </row>
    <row r="106" spans="1:4" ht="15">
      <c r="A106" s="14" t="s">
        <v>182</v>
      </c>
      <c r="B106" s="191">
        <v>3</v>
      </c>
      <c r="C106" s="55">
        <v>2</v>
      </c>
      <c r="D106" s="143">
        <f t="shared" si="1"/>
        <v>2.5</v>
      </c>
    </row>
    <row r="107" spans="1:4" ht="15">
      <c r="A107" s="14" t="s">
        <v>131</v>
      </c>
      <c r="B107" s="191">
        <v>2</v>
      </c>
      <c r="C107" s="55">
        <v>0</v>
      </c>
      <c r="D107" s="143">
        <f t="shared" si="1"/>
        <v>1</v>
      </c>
    </row>
    <row r="108" spans="1:4" ht="15">
      <c r="A108" s="14" t="s">
        <v>183</v>
      </c>
      <c r="B108" s="191">
        <v>0</v>
      </c>
      <c r="C108" s="55">
        <v>1</v>
      </c>
      <c r="D108" s="143">
        <f t="shared" si="1"/>
        <v>0.5</v>
      </c>
    </row>
    <row r="109" spans="1:4" ht="15">
      <c r="A109" s="14" t="s">
        <v>289</v>
      </c>
      <c r="B109" s="191">
        <v>0</v>
      </c>
      <c r="C109" s="55">
        <v>0</v>
      </c>
      <c r="D109" s="143">
        <f t="shared" si="1"/>
        <v>0</v>
      </c>
    </row>
    <row r="110" spans="1:4" ht="15">
      <c r="A110" s="14" t="s">
        <v>254</v>
      </c>
      <c r="B110" s="191">
        <v>2</v>
      </c>
      <c r="C110" s="55">
        <v>0</v>
      </c>
      <c r="D110" s="143">
        <f t="shared" si="1"/>
        <v>1</v>
      </c>
    </row>
    <row r="111" spans="1:4" ht="15">
      <c r="A111" s="14" t="s">
        <v>69</v>
      </c>
      <c r="B111" s="191">
        <v>30</v>
      </c>
      <c r="C111" s="55">
        <v>39</v>
      </c>
      <c r="D111" s="143">
        <f t="shared" si="1"/>
        <v>34.5</v>
      </c>
    </row>
    <row r="112" spans="1:4" ht="15">
      <c r="A112" s="14" t="s">
        <v>132</v>
      </c>
      <c r="B112" s="191">
        <v>69</v>
      </c>
      <c r="C112" s="55">
        <v>70</v>
      </c>
      <c r="D112" s="143">
        <f t="shared" si="1"/>
        <v>69.5</v>
      </c>
    </row>
    <row r="113" spans="1:4" ht="15">
      <c r="A113" s="14" t="s">
        <v>133</v>
      </c>
      <c r="B113" s="191">
        <v>2</v>
      </c>
      <c r="C113" s="55">
        <v>4</v>
      </c>
      <c r="D113" s="143">
        <f t="shared" si="1"/>
        <v>3</v>
      </c>
    </row>
    <row r="114" spans="1:4" ht="15">
      <c r="A114" s="14" t="s">
        <v>41</v>
      </c>
      <c r="B114" s="191">
        <v>0</v>
      </c>
      <c r="C114" s="55">
        <v>3</v>
      </c>
      <c r="D114" s="143">
        <f t="shared" si="1"/>
        <v>1.5</v>
      </c>
    </row>
    <row r="115" spans="1:4" ht="15">
      <c r="A115" s="14" t="s">
        <v>134</v>
      </c>
      <c r="B115" s="191">
        <v>1</v>
      </c>
      <c r="C115" s="55">
        <v>4</v>
      </c>
      <c r="D115" s="143">
        <f t="shared" si="1"/>
        <v>2.5</v>
      </c>
    </row>
    <row r="116" spans="1:4" ht="15">
      <c r="A116" s="14" t="s">
        <v>135</v>
      </c>
      <c r="B116" s="191">
        <v>3</v>
      </c>
      <c r="C116" s="55">
        <v>6</v>
      </c>
      <c r="D116" s="143">
        <f t="shared" si="1"/>
        <v>4.5</v>
      </c>
    </row>
    <row r="117" spans="1:4" ht="15">
      <c r="A117" s="14" t="s">
        <v>136</v>
      </c>
      <c r="B117" s="191">
        <v>0</v>
      </c>
      <c r="C117" s="55">
        <v>0</v>
      </c>
      <c r="D117" s="143">
        <f t="shared" si="1"/>
        <v>0</v>
      </c>
    </row>
    <row r="118" spans="1:4" s="11" customFormat="1" ht="15">
      <c r="A118" s="14" t="s">
        <v>290</v>
      </c>
      <c r="B118" s="191">
        <v>1</v>
      </c>
      <c r="C118" s="72">
        <v>0</v>
      </c>
      <c r="D118" s="143">
        <f t="shared" si="1"/>
        <v>0.5</v>
      </c>
    </row>
    <row r="119" spans="1:4" s="11" customFormat="1" ht="15">
      <c r="A119" s="14" t="s">
        <v>138</v>
      </c>
      <c r="B119" s="191">
        <v>6</v>
      </c>
      <c r="C119" s="72">
        <v>0</v>
      </c>
      <c r="D119" s="143">
        <f t="shared" si="1"/>
        <v>3</v>
      </c>
    </row>
    <row r="120" spans="1:4" s="11" customFormat="1" ht="15">
      <c r="A120" s="14" t="s">
        <v>137</v>
      </c>
      <c r="B120" s="191">
        <v>0</v>
      </c>
      <c r="C120" s="72">
        <v>0</v>
      </c>
      <c r="D120" s="143">
        <f t="shared" si="1"/>
        <v>0</v>
      </c>
    </row>
    <row r="121" spans="1:4" s="11" customFormat="1" ht="15">
      <c r="A121" s="14" t="s">
        <v>139</v>
      </c>
      <c r="B121" s="191">
        <v>1</v>
      </c>
      <c r="C121" s="72">
        <v>0</v>
      </c>
      <c r="D121" s="143">
        <f t="shared" si="1"/>
        <v>0.5</v>
      </c>
    </row>
    <row r="122" spans="1:4" ht="15">
      <c r="A122" s="14" t="s">
        <v>140</v>
      </c>
      <c r="B122" s="191">
        <v>1</v>
      </c>
      <c r="C122" s="55">
        <v>6</v>
      </c>
      <c r="D122" s="143">
        <f t="shared" si="1"/>
        <v>3.5</v>
      </c>
    </row>
    <row r="123" spans="1:4" ht="15">
      <c r="A123" s="14" t="s">
        <v>58</v>
      </c>
      <c r="B123" s="191">
        <v>4</v>
      </c>
      <c r="C123" s="55">
        <v>5</v>
      </c>
      <c r="D123" s="143">
        <f t="shared" si="1"/>
        <v>4.5</v>
      </c>
    </row>
    <row r="124" spans="1:4" ht="15">
      <c r="A124" s="14" t="s">
        <v>50</v>
      </c>
      <c r="B124" s="191">
        <v>4</v>
      </c>
      <c r="C124" s="55">
        <v>4</v>
      </c>
      <c r="D124" s="143">
        <f t="shared" si="1"/>
        <v>4</v>
      </c>
    </row>
    <row r="125" spans="1:4" ht="15">
      <c r="A125" s="14" t="s">
        <v>70</v>
      </c>
      <c r="B125" s="191">
        <v>1</v>
      </c>
      <c r="C125" s="55">
        <v>0</v>
      </c>
      <c r="D125" s="143">
        <f t="shared" si="1"/>
        <v>0.5</v>
      </c>
    </row>
    <row r="126" spans="1:4" ht="15">
      <c r="A126" s="14" t="s">
        <v>71</v>
      </c>
      <c r="B126" s="191">
        <v>8</v>
      </c>
      <c r="C126" s="55">
        <v>8</v>
      </c>
      <c r="D126" s="143">
        <f t="shared" si="1"/>
        <v>8</v>
      </c>
    </row>
    <row r="127" spans="1:4" ht="15">
      <c r="A127" s="14" t="s">
        <v>141</v>
      </c>
      <c r="B127" s="191">
        <v>131</v>
      </c>
      <c r="C127" s="55">
        <v>105</v>
      </c>
      <c r="D127" s="143">
        <f t="shared" si="1"/>
        <v>118</v>
      </c>
    </row>
    <row r="128" spans="1:4" ht="15">
      <c r="A128" s="14" t="s">
        <v>8</v>
      </c>
      <c r="B128" s="191">
        <v>82</v>
      </c>
      <c r="C128" s="55">
        <v>84</v>
      </c>
      <c r="D128" s="143">
        <f t="shared" si="1"/>
        <v>83</v>
      </c>
    </row>
    <row r="129" spans="1:4" ht="15">
      <c r="A129" s="14" t="s">
        <v>25</v>
      </c>
      <c r="B129" s="191">
        <v>12</v>
      </c>
      <c r="C129" s="55">
        <v>14</v>
      </c>
      <c r="D129" s="143">
        <f t="shared" si="1"/>
        <v>13</v>
      </c>
    </row>
    <row r="130" spans="1:4" ht="15">
      <c r="A130" s="14" t="s">
        <v>12</v>
      </c>
      <c r="B130" s="191">
        <v>9</v>
      </c>
      <c r="C130" s="55">
        <v>13</v>
      </c>
      <c r="D130" s="143">
        <f t="shared" si="1"/>
        <v>11</v>
      </c>
    </row>
    <row r="131" spans="1:4" ht="15">
      <c r="A131" s="14" t="s">
        <v>142</v>
      </c>
      <c r="B131" s="191">
        <v>12</v>
      </c>
      <c r="C131" s="55">
        <v>4</v>
      </c>
      <c r="D131" s="143">
        <f t="shared" si="1"/>
        <v>8</v>
      </c>
    </row>
    <row r="132" spans="1:4" ht="15">
      <c r="A132" s="14" t="s">
        <v>35</v>
      </c>
      <c r="B132" s="191">
        <v>21</v>
      </c>
      <c r="C132" s="55">
        <v>18</v>
      </c>
      <c r="D132" s="143">
        <f t="shared" si="1"/>
        <v>19.5</v>
      </c>
    </row>
    <row r="133" spans="1:4" ht="15">
      <c r="A133" s="14" t="s">
        <v>143</v>
      </c>
      <c r="B133" s="191">
        <v>0</v>
      </c>
      <c r="C133" s="55">
        <v>0</v>
      </c>
      <c r="D133" s="143">
        <f t="shared" si="1"/>
        <v>0</v>
      </c>
    </row>
    <row r="134" spans="1:4" ht="15">
      <c r="A134" s="14" t="s">
        <v>144</v>
      </c>
      <c r="B134" s="191">
        <v>55</v>
      </c>
      <c r="C134" s="55">
        <v>51</v>
      </c>
      <c r="D134" s="143">
        <f aca="true" t="shared" si="2" ref="D134:D171">AVERAGE(B134:C134)</f>
        <v>53</v>
      </c>
    </row>
    <row r="135" spans="1:4" ht="15">
      <c r="A135" s="14" t="s">
        <v>184</v>
      </c>
      <c r="B135" s="191">
        <v>3</v>
      </c>
      <c r="C135" s="55">
        <v>1</v>
      </c>
      <c r="D135" s="143">
        <f t="shared" si="2"/>
        <v>2</v>
      </c>
    </row>
    <row r="136" spans="1:4" ht="15">
      <c r="A136" s="14" t="s">
        <v>313</v>
      </c>
      <c r="B136" s="191">
        <v>0</v>
      </c>
      <c r="C136" s="55">
        <v>2</v>
      </c>
      <c r="D136" s="143">
        <f t="shared" si="2"/>
        <v>1</v>
      </c>
    </row>
    <row r="137" spans="1:4" ht="15">
      <c r="A137" s="14" t="s">
        <v>231</v>
      </c>
      <c r="B137" s="191">
        <v>0</v>
      </c>
      <c r="C137" s="55">
        <v>0</v>
      </c>
      <c r="D137" s="143">
        <f t="shared" si="2"/>
        <v>0</v>
      </c>
    </row>
    <row r="138" spans="1:4" ht="15">
      <c r="A138" s="14" t="s">
        <v>61</v>
      </c>
      <c r="B138" s="191">
        <v>0</v>
      </c>
      <c r="C138" s="55">
        <v>1</v>
      </c>
      <c r="D138" s="143">
        <f t="shared" si="2"/>
        <v>0.5</v>
      </c>
    </row>
    <row r="139" spans="1:4" ht="15">
      <c r="A139" s="14" t="s">
        <v>29</v>
      </c>
      <c r="B139" s="191">
        <v>4</v>
      </c>
      <c r="C139" s="55">
        <v>5</v>
      </c>
      <c r="D139" s="143">
        <f t="shared" si="2"/>
        <v>4.5</v>
      </c>
    </row>
    <row r="140" spans="1:4" ht="15">
      <c r="A140" s="14" t="s">
        <v>146</v>
      </c>
      <c r="B140" s="191">
        <v>209</v>
      </c>
      <c r="C140" s="55">
        <v>204</v>
      </c>
      <c r="D140" s="143">
        <f t="shared" si="2"/>
        <v>206.5</v>
      </c>
    </row>
    <row r="141" spans="1:4" ht="15">
      <c r="A141" s="14" t="s">
        <v>291</v>
      </c>
      <c r="B141" s="191">
        <v>0</v>
      </c>
      <c r="C141" s="55">
        <v>0</v>
      </c>
      <c r="D141" s="143">
        <f t="shared" si="2"/>
        <v>0</v>
      </c>
    </row>
    <row r="142" spans="1:4" ht="15">
      <c r="A142" s="14" t="s">
        <v>255</v>
      </c>
      <c r="B142" s="191">
        <v>0</v>
      </c>
      <c r="C142" s="55">
        <v>13</v>
      </c>
      <c r="D142" s="143">
        <f t="shared" si="2"/>
        <v>6.5</v>
      </c>
    </row>
    <row r="143" spans="1:4" ht="15">
      <c r="A143" s="14" t="s">
        <v>147</v>
      </c>
      <c r="B143" s="191">
        <v>0</v>
      </c>
      <c r="C143" s="55">
        <v>0</v>
      </c>
      <c r="D143" s="143">
        <f t="shared" si="2"/>
        <v>0</v>
      </c>
    </row>
    <row r="144" spans="1:4" ht="15">
      <c r="A144" s="14" t="s">
        <v>73</v>
      </c>
      <c r="B144" s="191">
        <v>1</v>
      </c>
      <c r="C144" s="55">
        <v>0</v>
      </c>
      <c r="D144" s="143">
        <f t="shared" si="2"/>
        <v>0.5</v>
      </c>
    </row>
    <row r="145" spans="1:4" ht="15">
      <c r="A145" s="14" t="s">
        <v>4</v>
      </c>
      <c r="B145" s="191">
        <v>62</v>
      </c>
      <c r="C145" s="55">
        <v>72</v>
      </c>
      <c r="D145" s="143">
        <f t="shared" si="2"/>
        <v>67</v>
      </c>
    </row>
    <row r="146" spans="1:4" ht="15">
      <c r="A146" s="14" t="s">
        <v>148</v>
      </c>
      <c r="B146" s="191">
        <v>1</v>
      </c>
      <c r="C146" s="55">
        <v>1</v>
      </c>
      <c r="D146" s="143">
        <f t="shared" si="2"/>
        <v>1</v>
      </c>
    </row>
    <row r="147" spans="1:4" ht="15">
      <c r="A147" s="14" t="s">
        <v>149</v>
      </c>
      <c r="B147" s="191">
        <v>2</v>
      </c>
      <c r="C147" s="55">
        <v>6</v>
      </c>
      <c r="D147" s="143">
        <f t="shared" si="2"/>
        <v>4</v>
      </c>
    </row>
    <row r="148" spans="1:4" ht="15">
      <c r="A148" s="14" t="s">
        <v>238</v>
      </c>
      <c r="B148" s="191">
        <v>2</v>
      </c>
      <c r="C148" s="55">
        <v>0</v>
      </c>
      <c r="D148" s="143">
        <f t="shared" si="2"/>
        <v>1</v>
      </c>
    </row>
    <row r="149" spans="1:4" ht="15">
      <c r="A149" s="14" t="s">
        <v>319</v>
      </c>
      <c r="B149" s="191">
        <v>1</v>
      </c>
      <c r="C149" s="55">
        <v>0</v>
      </c>
      <c r="D149" s="143">
        <f t="shared" si="2"/>
        <v>0.5</v>
      </c>
    </row>
    <row r="150" spans="1:4" ht="15">
      <c r="A150" s="14" t="s">
        <v>185</v>
      </c>
      <c r="B150" s="191">
        <v>1</v>
      </c>
      <c r="C150" s="55">
        <v>2</v>
      </c>
      <c r="D150" s="143">
        <f t="shared" si="2"/>
        <v>1.5</v>
      </c>
    </row>
    <row r="151" spans="1:4" ht="15">
      <c r="A151" s="14" t="s">
        <v>76</v>
      </c>
      <c r="B151" s="191">
        <v>3</v>
      </c>
      <c r="C151" s="55">
        <v>1</v>
      </c>
      <c r="D151" s="143">
        <f t="shared" si="2"/>
        <v>2</v>
      </c>
    </row>
    <row r="152" spans="1:4" ht="15">
      <c r="A152" s="14" t="s">
        <v>256</v>
      </c>
      <c r="B152" s="191">
        <v>2</v>
      </c>
      <c r="C152" s="55">
        <v>0</v>
      </c>
      <c r="D152" s="143">
        <f t="shared" si="2"/>
        <v>1</v>
      </c>
    </row>
    <row r="153" spans="1:4" ht="15">
      <c r="A153" s="14" t="s">
        <v>309</v>
      </c>
      <c r="B153" s="191">
        <v>2</v>
      </c>
      <c r="C153" s="55">
        <v>1</v>
      </c>
      <c r="D153" s="143">
        <f t="shared" si="2"/>
        <v>1.5</v>
      </c>
    </row>
    <row r="154" spans="1:4" ht="15">
      <c r="A154" s="14" t="s">
        <v>74</v>
      </c>
      <c r="B154" s="191">
        <v>4</v>
      </c>
      <c r="C154" s="55">
        <v>5</v>
      </c>
      <c r="D154" s="143">
        <f t="shared" si="2"/>
        <v>4.5</v>
      </c>
    </row>
    <row r="155" spans="1:4" ht="15">
      <c r="A155" s="14" t="s">
        <v>186</v>
      </c>
      <c r="B155" s="191">
        <v>0</v>
      </c>
      <c r="C155" s="55">
        <v>0</v>
      </c>
      <c r="D155" s="143">
        <f t="shared" si="2"/>
        <v>0</v>
      </c>
    </row>
    <row r="156" spans="1:4" ht="15">
      <c r="A156" s="14" t="s">
        <v>57</v>
      </c>
      <c r="B156" s="191">
        <v>4</v>
      </c>
      <c r="C156" s="55">
        <v>1</v>
      </c>
      <c r="D156" s="143">
        <f t="shared" si="2"/>
        <v>2.5</v>
      </c>
    </row>
    <row r="157" spans="1:4" ht="15">
      <c r="A157" s="14" t="s">
        <v>23</v>
      </c>
      <c r="B157" s="191">
        <v>24</v>
      </c>
      <c r="C157" s="55">
        <v>15</v>
      </c>
      <c r="D157" s="143">
        <f t="shared" si="2"/>
        <v>19.5</v>
      </c>
    </row>
    <row r="158" spans="1:4" ht="15">
      <c r="A158" s="14" t="s">
        <v>187</v>
      </c>
      <c r="B158" s="191">
        <v>1</v>
      </c>
      <c r="C158" s="55">
        <v>0</v>
      </c>
      <c r="D158" s="143">
        <f t="shared" si="2"/>
        <v>0.5</v>
      </c>
    </row>
    <row r="159" spans="1:4" ht="15">
      <c r="A159" s="14" t="s">
        <v>188</v>
      </c>
      <c r="B159" s="191">
        <v>1</v>
      </c>
      <c r="C159" s="55">
        <v>1</v>
      </c>
      <c r="D159" s="143">
        <f t="shared" si="2"/>
        <v>1</v>
      </c>
    </row>
    <row r="160" spans="1:4" ht="15">
      <c r="A160" s="14" t="s">
        <v>150</v>
      </c>
      <c r="B160" s="191">
        <v>4</v>
      </c>
      <c r="C160" s="55">
        <v>1</v>
      </c>
      <c r="D160" s="143">
        <f t="shared" si="2"/>
        <v>2.5</v>
      </c>
    </row>
    <row r="161" spans="1:4" ht="15">
      <c r="A161" s="14" t="s">
        <v>189</v>
      </c>
      <c r="B161" s="191">
        <v>2</v>
      </c>
      <c r="C161" s="55">
        <v>0</v>
      </c>
      <c r="D161" s="143">
        <f t="shared" si="2"/>
        <v>1</v>
      </c>
    </row>
    <row r="162" spans="1:4" ht="15">
      <c r="A162" s="14" t="s">
        <v>151</v>
      </c>
      <c r="B162" s="191">
        <v>0</v>
      </c>
      <c r="C162" s="55">
        <v>1</v>
      </c>
      <c r="D162" s="143">
        <f t="shared" si="2"/>
        <v>0.5</v>
      </c>
    </row>
    <row r="163" spans="1:4" ht="15">
      <c r="A163" s="14" t="s">
        <v>21</v>
      </c>
      <c r="B163" s="191">
        <v>71</v>
      </c>
      <c r="C163" s="55">
        <v>77</v>
      </c>
      <c r="D163" s="143">
        <f t="shared" si="2"/>
        <v>74</v>
      </c>
    </row>
    <row r="164" spans="1:4" ht="15">
      <c r="A164" s="14" t="s">
        <v>152</v>
      </c>
      <c r="B164" s="191">
        <v>9</v>
      </c>
      <c r="C164" s="55">
        <v>5</v>
      </c>
      <c r="D164" s="143">
        <f t="shared" si="2"/>
        <v>7</v>
      </c>
    </row>
    <row r="165" spans="1:4" ht="15">
      <c r="A165" s="14" t="s">
        <v>66</v>
      </c>
      <c r="B165" s="191">
        <v>67</v>
      </c>
      <c r="C165" s="55">
        <v>24</v>
      </c>
      <c r="D165" s="143">
        <f t="shared" si="2"/>
        <v>45.5</v>
      </c>
    </row>
    <row r="166" spans="1:4" ht="15">
      <c r="A166" s="14" t="s">
        <v>292</v>
      </c>
      <c r="B166" s="191">
        <v>1</v>
      </c>
      <c r="C166" s="55">
        <v>0</v>
      </c>
      <c r="D166" s="143">
        <f t="shared" si="2"/>
        <v>0.5</v>
      </c>
    </row>
    <row r="167" spans="1:4" ht="15">
      <c r="A167" s="77" t="s">
        <v>22</v>
      </c>
      <c r="B167" s="192">
        <v>2</v>
      </c>
      <c r="C167" s="74">
        <v>0</v>
      </c>
      <c r="D167" s="143">
        <f t="shared" si="2"/>
        <v>1</v>
      </c>
    </row>
    <row r="168" spans="1:4" ht="15">
      <c r="A168" s="14" t="s">
        <v>10</v>
      </c>
      <c r="B168" s="191">
        <v>44</v>
      </c>
      <c r="C168" s="55">
        <v>39</v>
      </c>
      <c r="D168" s="143">
        <f t="shared" si="2"/>
        <v>41.5</v>
      </c>
    </row>
    <row r="169" spans="1:4" ht="15">
      <c r="A169" s="77" t="s">
        <v>9</v>
      </c>
      <c r="B169" s="192">
        <v>84</v>
      </c>
      <c r="C169" s="74">
        <v>102</v>
      </c>
      <c r="D169" s="143">
        <f t="shared" si="2"/>
        <v>93</v>
      </c>
    </row>
    <row r="170" spans="1:4" ht="15">
      <c r="A170" s="77" t="s">
        <v>49</v>
      </c>
      <c r="B170" s="192">
        <v>0</v>
      </c>
      <c r="C170" s="74">
        <v>0</v>
      </c>
      <c r="D170" s="143">
        <f t="shared" si="2"/>
        <v>0</v>
      </c>
    </row>
    <row r="171" spans="1:4" ht="15.75" thickBot="1">
      <c r="A171" s="77" t="s">
        <v>293</v>
      </c>
      <c r="B171" s="192">
        <v>0</v>
      </c>
      <c r="C171" s="74">
        <v>1</v>
      </c>
      <c r="D171" s="143">
        <f t="shared" si="2"/>
        <v>0.5</v>
      </c>
    </row>
    <row r="172" spans="1:7" ht="15.75" thickBot="1">
      <c r="A172" s="15" t="s">
        <v>153</v>
      </c>
      <c r="B172" s="42">
        <f>SUM(B5:B171)</f>
        <v>2854</v>
      </c>
      <c r="C172" s="42">
        <f>SUM(C5:C171)</f>
        <v>2534</v>
      </c>
      <c r="D172" s="20">
        <f>SUM(D5:D171)</f>
        <v>2694</v>
      </c>
      <c r="G172" s="249"/>
    </row>
    <row r="173" spans="1:3" s="11" customFormat="1" ht="15">
      <c r="A173" s="64"/>
      <c r="B173" s="64"/>
      <c r="C173" s="73"/>
    </row>
    <row r="174" spans="1:2" ht="49.5" customHeight="1">
      <c r="A174" s="63" t="s">
        <v>233</v>
      </c>
      <c r="B174" s="63"/>
    </row>
    <row r="175" spans="1:2" ht="15">
      <c r="A175" s="17"/>
      <c r="B175" s="157"/>
    </row>
    <row r="176" spans="1:2" ht="45">
      <c r="A176" s="18" t="s">
        <v>155</v>
      </c>
      <c r="B176" s="158"/>
    </row>
    <row r="177" spans="1:2" ht="15">
      <c r="A177" s="18"/>
      <c r="B177" s="158"/>
    </row>
    <row r="178" spans="1:2" ht="31.5" customHeight="1">
      <c r="A178" s="19" t="s">
        <v>156</v>
      </c>
      <c r="B178" s="19"/>
    </row>
    <row r="180" spans="1:2" ht="15">
      <c r="A180" s="1"/>
      <c r="B180" s="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EC04C0"/>
  </sheetPr>
  <dimension ref="A1:J61"/>
  <sheetViews>
    <sheetView zoomScalePageLayoutView="0" workbookViewId="0" topLeftCell="A1">
      <selection activeCell="F46" sqref="F46"/>
    </sheetView>
  </sheetViews>
  <sheetFormatPr defaultColWidth="9.140625" defaultRowHeight="15"/>
  <cols>
    <col min="1" max="1" width="40.421875" style="98" customWidth="1"/>
    <col min="2" max="2" width="7.140625" style="98" customWidth="1"/>
    <col min="3" max="3" width="9.140625" style="98" customWidth="1"/>
    <col min="4" max="4" width="11.00390625" style="98" bestFit="1" customWidth="1"/>
    <col min="5" max="5" width="9.140625" style="98" customWidth="1"/>
    <col min="6" max="7" width="41.7109375" style="98" bestFit="1" customWidth="1"/>
    <col min="8" max="8" width="11.00390625" style="98" bestFit="1" customWidth="1"/>
    <col min="9" max="16384" width="9.140625" style="98" customWidth="1"/>
  </cols>
  <sheetData>
    <row r="1" ht="15">
      <c r="A1" s="96" t="s">
        <v>80</v>
      </c>
    </row>
    <row r="2" ht="15">
      <c r="A2" s="96" t="s">
        <v>81</v>
      </c>
    </row>
    <row r="3" ht="15">
      <c r="A3" s="96"/>
    </row>
    <row r="4" ht="15">
      <c r="A4" s="96" t="s">
        <v>303</v>
      </c>
    </row>
    <row r="5" ht="15.75" thickBot="1"/>
    <row r="6" spans="1:4" ht="15.75" thickBot="1">
      <c r="A6" s="231" t="s">
        <v>88</v>
      </c>
      <c r="B6" s="254">
        <v>43497</v>
      </c>
      <c r="C6" s="254">
        <v>43466</v>
      </c>
      <c r="D6" s="255" t="s">
        <v>83</v>
      </c>
    </row>
    <row r="7" spans="1:9" ht="15">
      <c r="A7" s="205" t="s">
        <v>2</v>
      </c>
      <c r="B7" s="256">
        <v>361</v>
      </c>
      <c r="C7" s="257">
        <v>368</v>
      </c>
      <c r="D7" s="261">
        <f aca="true" t="shared" si="0" ref="D7:D17">AVERAGE(B7:C7)</f>
        <v>364.5</v>
      </c>
      <c r="E7" s="97"/>
      <c r="F7" s="3"/>
      <c r="G7" s="3"/>
      <c r="H7" s="252"/>
      <c r="I7" s="253"/>
    </row>
    <row r="8" spans="1:9" ht="15">
      <c r="A8" s="156" t="s">
        <v>7</v>
      </c>
      <c r="B8" s="258">
        <v>225</v>
      </c>
      <c r="C8" s="155">
        <v>202</v>
      </c>
      <c r="D8" s="262">
        <f t="shared" si="0"/>
        <v>213.5</v>
      </c>
      <c r="E8" s="97"/>
      <c r="F8" s="3"/>
      <c r="G8" s="3"/>
      <c r="H8" s="252"/>
      <c r="I8" s="253"/>
    </row>
    <row r="9" spans="1:9" ht="15">
      <c r="A9" s="156" t="s">
        <v>146</v>
      </c>
      <c r="B9" s="258">
        <v>209</v>
      </c>
      <c r="C9" s="155">
        <v>204</v>
      </c>
      <c r="D9" s="262">
        <f t="shared" si="0"/>
        <v>206.5</v>
      </c>
      <c r="E9" s="97"/>
      <c r="F9" s="3"/>
      <c r="G9" s="3"/>
      <c r="H9" s="252"/>
      <c r="I9" s="253"/>
    </row>
    <row r="10" spans="1:9" ht="15">
      <c r="A10" s="156" t="s">
        <v>11</v>
      </c>
      <c r="B10" s="258">
        <v>129</v>
      </c>
      <c r="C10" s="155">
        <v>143</v>
      </c>
      <c r="D10" s="262">
        <f t="shared" si="0"/>
        <v>136</v>
      </c>
      <c r="E10" s="97"/>
      <c r="F10" s="3"/>
      <c r="G10" s="3"/>
      <c r="H10" s="252"/>
      <c r="I10" s="253"/>
    </row>
    <row r="11" spans="1:9" ht="15">
      <c r="A11" s="156" t="s">
        <v>92</v>
      </c>
      <c r="B11" s="258">
        <v>158</v>
      </c>
      <c r="C11" s="155">
        <v>95</v>
      </c>
      <c r="D11" s="262">
        <f t="shared" si="0"/>
        <v>126.5</v>
      </c>
      <c r="E11" s="97"/>
      <c r="F11" s="3"/>
      <c r="G11" s="3"/>
      <c r="H11" s="252"/>
      <c r="I11" s="253"/>
    </row>
    <row r="12" spans="1:9" ht="15">
      <c r="A12" s="156" t="s">
        <v>141</v>
      </c>
      <c r="B12" s="258">
        <v>131</v>
      </c>
      <c r="C12" s="155">
        <v>105</v>
      </c>
      <c r="D12" s="262">
        <f t="shared" si="0"/>
        <v>118</v>
      </c>
      <c r="E12" s="97"/>
      <c r="F12" s="3"/>
      <c r="G12" s="3"/>
      <c r="H12" s="252"/>
      <c r="I12" s="253"/>
    </row>
    <row r="13" spans="1:9" ht="15">
      <c r="A13" s="156" t="s">
        <v>77</v>
      </c>
      <c r="B13" s="258">
        <v>148</v>
      </c>
      <c r="C13" s="155">
        <v>70</v>
      </c>
      <c r="D13" s="262">
        <f t="shared" si="0"/>
        <v>109</v>
      </c>
      <c r="E13" s="97"/>
      <c r="F13" s="3"/>
      <c r="G13" s="3"/>
      <c r="H13" s="252"/>
      <c r="I13" s="253"/>
    </row>
    <row r="14" spans="1:9" ht="15">
      <c r="A14" s="156" t="s">
        <v>9</v>
      </c>
      <c r="B14" s="258">
        <v>84</v>
      </c>
      <c r="C14" s="155">
        <v>102</v>
      </c>
      <c r="D14" s="262">
        <f t="shared" si="0"/>
        <v>93</v>
      </c>
      <c r="E14" s="97"/>
      <c r="F14" s="3"/>
      <c r="G14" s="3"/>
      <c r="H14" s="252"/>
      <c r="I14" s="253"/>
    </row>
    <row r="15" spans="1:9" ht="15">
      <c r="A15" s="156" t="s">
        <v>8</v>
      </c>
      <c r="B15" s="258">
        <v>82</v>
      </c>
      <c r="C15" s="155">
        <v>84</v>
      </c>
      <c r="D15" s="262">
        <f t="shared" si="0"/>
        <v>83</v>
      </c>
      <c r="E15" s="97"/>
      <c r="F15" s="3"/>
      <c r="G15" s="3"/>
      <c r="H15" s="252"/>
      <c r="I15" s="253"/>
    </row>
    <row r="16" spans="1:9" ht="15.75" thickBot="1">
      <c r="A16" s="206" t="s">
        <v>13</v>
      </c>
      <c r="B16" s="259">
        <v>89</v>
      </c>
      <c r="C16" s="260">
        <v>71</v>
      </c>
      <c r="D16" s="263">
        <f t="shared" si="0"/>
        <v>80</v>
      </c>
      <c r="E16" s="97"/>
      <c r="F16" s="3"/>
      <c r="G16" s="3"/>
      <c r="H16" s="252"/>
      <c r="I16" s="253"/>
    </row>
    <row r="17" spans="1:4" ht="15.75" thickBot="1">
      <c r="A17" s="195" t="s">
        <v>176</v>
      </c>
      <c r="B17" s="196">
        <f>SUM(B7:B16)</f>
        <v>1616</v>
      </c>
      <c r="C17" s="196">
        <f>SUM(C7:C16)</f>
        <v>1444</v>
      </c>
      <c r="D17" s="196">
        <f t="shared" si="0"/>
        <v>1530</v>
      </c>
    </row>
    <row r="20" ht="15">
      <c r="E20" s="97"/>
    </row>
    <row r="21" ht="15">
      <c r="E21" s="97"/>
    </row>
    <row r="22" spans="5:10" ht="15">
      <c r="E22" s="185"/>
      <c r="F22" s="185"/>
      <c r="H22" s="176"/>
      <c r="I22" s="197"/>
      <c r="J22" s="198"/>
    </row>
    <row r="23" spans="5:9" ht="15">
      <c r="E23" s="197"/>
      <c r="F23" s="198"/>
      <c r="G23" s="199"/>
      <c r="H23" s="200"/>
      <c r="I23" s="200"/>
    </row>
    <row r="24" spans="5:8" ht="15">
      <c r="E24" s="197"/>
      <c r="G24" s="199"/>
      <c r="H24" s="97"/>
    </row>
    <row r="25" spans="5:8" ht="15">
      <c r="E25" s="197"/>
      <c r="G25" s="199"/>
      <c r="H25" s="97"/>
    </row>
    <row r="26" spans="5:8" ht="15">
      <c r="E26" s="197"/>
      <c r="G26" s="199"/>
      <c r="H26" s="97"/>
    </row>
    <row r="27" spans="5:8" ht="15">
      <c r="E27" s="197"/>
      <c r="G27" s="199"/>
      <c r="H27" s="97"/>
    </row>
    <row r="28" spans="5:8" ht="15">
      <c r="E28" s="197"/>
      <c r="G28" s="199"/>
      <c r="H28" s="97"/>
    </row>
    <row r="29" spans="5:8" ht="15">
      <c r="E29" s="197"/>
      <c r="G29" s="199"/>
      <c r="H29" s="97"/>
    </row>
    <row r="30" spans="5:8" ht="15">
      <c r="E30" s="197"/>
      <c r="G30" s="199"/>
      <c r="H30" s="97"/>
    </row>
    <row r="31" spans="5:8" ht="15">
      <c r="E31" s="197"/>
      <c r="G31" s="199"/>
      <c r="H31" s="97"/>
    </row>
    <row r="32" spans="1:8" ht="15">
      <c r="A32" s="198"/>
      <c r="B32" s="197"/>
      <c r="C32" s="198"/>
      <c r="E32" s="197"/>
      <c r="G32" s="199"/>
      <c r="H32" s="97"/>
    </row>
    <row r="33" spans="1:8" ht="15">
      <c r="A33" s="198"/>
      <c r="B33" s="197"/>
      <c r="C33" s="198"/>
      <c r="E33" s="197"/>
      <c r="G33" s="201"/>
      <c r="H33" s="97"/>
    </row>
    <row r="34" spans="5:9" ht="15">
      <c r="E34" s="184"/>
      <c r="G34" s="202"/>
      <c r="H34" s="97"/>
      <c r="I34" s="97"/>
    </row>
    <row r="35" spans="5:10" ht="15">
      <c r="E35" s="185"/>
      <c r="H35" s="184"/>
      <c r="I35" s="184"/>
      <c r="J35" s="184"/>
    </row>
    <row r="36" spans="5:10" ht="15">
      <c r="E36" s="197"/>
      <c r="H36" s="184"/>
      <c r="I36" s="184"/>
      <c r="J36" s="184"/>
    </row>
    <row r="37" ht="15">
      <c r="E37" s="197"/>
    </row>
    <row r="38" spans="5:8" ht="15">
      <c r="E38" s="197"/>
      <c r="F38" s="198"/>
      <c r="G38" s="197"/>
      <c r="H38" s="198"/>
    </row>
    <row r="39" spans="7:8" ht="15">
      <c r="G39" s="197"/>
      <c r="H39" s="198"/>
    </row>
    <row r="40" ht="15">
      <c r="H40" s="198"/>
    </row>
    <row r="41" ht="15">
      <c r="H41" s="198"/>
    </row>
    <row r="42" ht="15">
      <c r="H42" s="198"/>
    </row>
    <row r="43" ht="15">
      <c r="H43" s="198"/>
    </row>
    <row r="44" ht="15">
      <c r="H44" s="198"/>
    </row>
    <row r="45" ht="15">
      <c r="H45" s="198"/>
    </row>
    <row r="46" ht="15">
      <c r="H46" s="198"/>
    </row>
    <row r="47" ht="15">
      <c r="H47" s="184"/>
    </row>
    <row r="48" ht="15">
      <c r="H48" s="184"/>
    </row>
    <row r="49" ht="15">
      <c r="H49" s="184"/>
    </row>
    <row r="50" ht="15">
      <c r="H50" s="184"/>
    </row>
    <row r="51" ht="15">
      <c r="H51" s="184"/>
    </row>
    <row r="52" spans="7:8" ht="15">
      <c r="G52" s="184"/>
      <c r="H52" s="184"/>
    </row>
    <row r="53" spans="7:8" ht="15">
      <c r="G53" s="184"/>
      <c r="H53" s="184"/>
    </row>
    <row r="54" spans="5:8" ht="15">
      <c r="E54" s="184"/>
      <c r="F54" s="184"/>
      <c r="G54" s="184"/>
      <c r="H54" s="184"/>
    </row>
    <row r="55" spans="5:8" ht="15">
      <c r="E55" s="184"/>
      <c r="F55" s="184"/>
      <c r="G55" s="184"/>
      <c r="H55" s="184"/>
    </row>
    <row r="56" spans="5:8" ht="15">
      <c r="E56" s="184"/>
      <c r="F56" s="184"/>
      <c r="G56" s="184"/>
      <c r="H56" s="184"/>
    </row>
    <row r="57" spans="5:8" ht="15">
      <c r="E57" s="184"/>
      <c r="F57" s="184"/>
      <c r="G57" s="184"/>
      <c r="H57" s="184"/>
    </row>
    <row r="58" spans="5:8" ht="15">
      <c r="E58" s="184"/>
      <c r="F58" s="184"/>
      <c r="G58" s="184"/>
      <c r="H58" s="184"/>
    </row>
    <row r="59" spans="5:8" ht="15">
      <c r="E59" s="184"/>
      <c r="F59" s="184"/>
      <c r="G59" s="184"/>
      <c r="H59" s="184"/>
    </row>
    <row r="60" spans="5:8" ht="15">
      <c r="E60" s="184"/>
      <c r="F60" s="184"/>
      <c r="G60" s="184"/>
      <c r="H60" s="184"/>
    </row>
    <row r="61" spans="5:8" ht="15">
      <c r="E61" s="184"/>
      <c r="F61" s="184"/>
      <c r="G61" s="184"/>
      <c r="H61" s="184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F63"/>
  <sheetViews>
    <sheetView zoomScalePageLayoutView="0" workbookViewId="0" topLeftCell="A6">
      <selection activeCell="C10" sqref="C10"/>
    </sheetView>
  </sheetViews>
  <sheetFormatPr defaultColWidth="9.140625" defaultRowHeight="15"/>
  <cols>
    <col min="1" max="1" width="14.00390625" style="98" customWidth="1"/>
    <col min="2" max="2" width="16.57421875" style="97" customWidth="1"/>
    <col min="3" max="3" width="13.8515625" style="97" bestFit="1" customWidth="1"/>
    <col min="4" max="4" width="6.28125" style="98" bestFit="1" customWidth="1"/>
    <col min="5" max="5" width="12.00390625" style="98" bestFit="1" customWidth="1"/>
    <col min="6" max="6" width="15.00390625" style="98" bestFit="1" customWidth="1"/>
    <col min="7" max="7" width="13.8515625" style="98" bestFit="1" customWidth="1"/>
    <col min="8" max="8" width="5.421875" style="98" customWidth="1"/>
    <col min="9" max="9" width="11.8515625" style="98" customWidth="1"/>
    <col min="10" max="10" width="15.00390625" style="98" bestFit="1" customWidth="1"/>
    <col min="11" max="11" width="13.8515625" style="98" bestFit="1" customWidth="1"/>
    <col min="12" max="12" width="7.140625" style="98" customWidth="1"/>
    <col min="13" max="13" width="12.7109375" style="98" customWidth="1"/>
    <col min="14" max="14" width="15.00390625" style="98" bestFit="1" customWidth="1"/>
    <col min="15" max="15" width="13.8515625" style="98" bestFit="1" customWidth="1"/>
    <col min="16" max="16" width="9.140625" style="98" customWidth="1"/>
    <col min="17" max="25" width="5.57421875" style="98" customWidth="1"/>
    <col min="26" max="26" width="5.28125" style="98" customWidth="1"/>
    <col min="27" max="28" width="9.140625" style="98" customWidth="1"/>
    <col min="29" max="29" width="44.00390625" style="98" bestFit="1" customWidth="1"/>
    <col min="30" max="16384" width="9.140625" style="98" customWidth="1"/>
  </cols>
  <sheetData>
    <row r="1" ht="15">
      <c r="A1" s="96" t="s">
        <v>80</v>
      </c>
    </row>
    <row r="2" ht="15">
      <c r="A2" s="96" t="s">
        <v>81</v>
      </c>
    </row>
    <row r="3" ht="15">
      <c r="A3" s="96"/>
    </row>
    <row r="4" ht="15">
      <c r="A4" s="96" t="s">
        <v>302</v>
      </c>
    </row>
    <row r="6" spans="2:3" ht="15.75" thickBot="1">
      <c r="B6" s="98"/>
      <c r="C6" s="98"/>
    </row>
    <row r="7" spans="1:32" s="121" customFormat="1" ht="30.75" customHeight="1" thickBot="1">
      <c r="A7" s="392" t="s">
        <v>2</v>
      </c>
      <c r="B7" s="393"/>
      <c r="C7" s="394"/>
      <c r="E7" s="384" t="s">
        <v>7</v>
      </c>
      <c r="F7" s="385"/>
      <c r="G7" s="386"/>
      <c r="I7" s="384" t="s">
        <v>146</v>
      </c>
      <c r="J7" s="385"/>
      <c r="K7" s="386"/>
      <c r="M7" s="384" t="s">
        <v>11</v>
      </c>
      <c r="N7" s="385"/>
      <c r="O7" s="386"/>
      <c r="AC7" s="161"/>
      <c r="AD7" s="163"/>
      <c r="AE7" s="163"/>
      <c r="AF7" s="161"/>
    </row>
    <row r="8" spans="1:32" ht="15.75" thickBot="1">
      <c r="A8" s="99" t="s">
        <v>86</v>
      </c>
      <c r="B8" s="99" t="s">
        <v>245</v>
      </c>
      <c r="C8" s="99" t="s">
        <v>246</v>
      </c>
      <c r="E8" s="100" t="s">
        <v>86</v>
      </c>
      <c r="F8" s="101" t="s">
        <v>245</v>
      </c>
      <c r="G8" s="101" t="s">
        <v>246</v>
      </c>
      <c r="I8" s="100" t="s">
        <v>86</v>
      </c>
      <c r="J8" s="101" t="s">
        <v>245</v>
      </c>
      <c r="K8" s="101" t="s">
        <v>246</v>
      </c>
      <c r="M8" s="100" t="s">
        <v>86</v>
      </c>
      <c r="N8" s="101" t="s">
        <v>245</v>
      </c>
      <c r="O8" s="101" t="s">
        <v>246</v>
      </c>
      <c r="AC8" s="162"/>
      <c r="AD8" s="164"/>
      <c r="AE8" s="164"/>
      <c r="AF8" s="161"/>
    </row>
    <row r="9" spans="1:32" ht="15.75" thickBot="1">
      <c r="A9" s="102">
        <v>43466</v>
      </c>
      <c r="B9" s="103">
        <v>368</v>
      </c>
      <c r="C9" s="107" t="s">
        <v>320</v>
      </c>
      <c r="E9" s="102">
        <v>43466</v>
      </c>
      <c r="F9" s="103">
        <v>202</v>
      </c>
      <c r="G9" s="107" t="s">
        <v>321</v>
      </c>
      <c r="I9" s="102">
        <v>43466</v>
      </c>
      <c r="J9" s="103">
        <v>204</v>
      </c>
      <c r="K9" s="107" t="s">
        <v>321</v>
      </c>
      <c r="M9" s="102">
        <v>43466</v>
      </c>
      <c r="N9" s="103">
        <v>143</v>
      </c>
      <c r="O9" s="107" t="s">
        <v>321</v>
      </c>
      <c r="AC9" s="162"/>
      <c r="AD9" s="164"/>
      <c r="AE9" s="164"/>
      <c r="AF9" s="161"/>
    </row>
    <row r="10" spans="1:32" ht="15.75" thickBot="1">
      <c r="A10" s="105">
        <v>43497</v>
      </c>
      <c r="B10" s="106">
        <v>361</v>
      </c>
      <c r="C10" s="107">
        <f>((B10-B9)/B9)*100</f>
        <v>-1.9021739130434785</v>
      </c>
      <c r="E10" s="105">
        <v>43497</v>
      </c>
      <c r="F10" s="106">
        <v>225</v>
      </c>
      <c r="G10" s="107">
        <f>((F10-F9)/F9)*100</f>
        <v>11.386138613861387</v>
      </c>
      <c r="I10" s="105">
        <v>43497</v>
      </c>
      <c r="J10" s="103">
        <v>209</v>
      </c>
      <c r="K10" s="107">
        <f>((J10-J9)/J9)*100</f>
        <v>2.450980392156863</v>
      </c>
      <c r="M10" s="105">
        <v>43497</v>
      </c>
      <c r="N10" s="106">
        <v>129</v>
      </c>
      <c r="O10" s="107">
        <f>((N10-N9)/N9)*100</f>
        <v>-9.79020979020979</v>
      </c>
      <c r="S10" s="214"/>
      <c r="T10" s="215"/>
      <c r="AC10" s="162"/>
      <c r="AD10" s="164"/>
      <c r="AE10" s="164"/>
      <c r="AF10" s="161"/>
    </row>
    <row r="11" spans="1:32" ht="15.75" thickBot="1">
      <c r="A11" s="108">
        <v>43525</v>
      </c>
      <c r="B11" s="106"/>
      <c r="C11" s="107"/>
      <c r="E11" s="108">
        <v>43525</v>
      </c>
      <c r="F11" s="106"/>
      <c r="G11" s="107"/>
      <c r="I11" s="108">
        <v>43525</v>
      </c>
      <c r="J11" s="104"/>
      <c r="K11" s="104"/>
      <c r="M11" s="108">
        <v>43525</v>
      </c>
      <c r="N11" s="106"/>
      <c r="O11" s="107"/>
      <c r="S11" s="214"/>
      <c r="T11" s="214"/>
      <c r="AC11" s="162"/>
      <c r="AD11" s="164"/>
      <c r="AE11" s="164"/>
      <c r="AF11" s="161"/>
    </row>
    <row r="12" spans="1:32" ht="15.75" thickBot="1">
      <c r="A12" s="108">
        <v>43556</v>
      </c>
      <c r="B12" s="106"/>
      <c r="C12" s="107"/>
      <c r="E12" s="108">
        <v>43556</v>
      </c>
      <c r="F12" s="106"/>
      <c r="G12" s="107"/>
      <c r="I12" s="108">
        <v>43556</v>
      </c>
      <c r="J12" s="104"/>
      <c r="K12" s="104"/>
      <c r="M12" s="108">
        <v>43556</v>
      </c>
      <c r="N12" s="106"/>
      <c r="O12" s="107"/>
      <c r="S12" s="214"/>
      <c r="T12" s="214"/>
      <c r="AC12" s="162"/>
      <c r="AD12" s="164"/>
      <c r="AE12" s="164"/>
      <c r="AF12" s="161"/>
    </row>
    <row r="13" spans="1:32" ht="15">
      <c r="A13" s="108">
        <v>43586</v>
      </c>
      <c r="B13" s="106"/>
      <c r="C13" s="107"/>
      <c r="E13" s="108">
        <v>43586</v>
      </c>
      <c r="F13" s="106"/>
      <c r="G13" s="107"/>
      <c r="I13" s="108">
        <v>43586</v>
      </c>
      <c r="J13" s="106"/>
      <c r="K13" s="104"/>
      <c r="M13" s="108">
        <v>43586</v>
      </c>
      <c r="N13" s="106"/>
      <c r="O13" s="107"/>
      <c r="S13" s="214"/>
      <c r="T13" s="214"/>
      <c r="AC13" s="162"/>
      <c r="AD13" s="164"/>
      <c r="AE13" s="97"/>
      <c r="AF13" s="161"/>
    </row>
    <row r="14" spans="1:32" ht="15">
      <c r="A14" s="108">
        <v>43617</v>
      </c>
      <c r="B14" s="106"/>
      <c r="C14" s="107"/>
      <c r="E14" s="108">
        <v>43617</v>
      </c>
      <c r="F14" s="106"/>
      <c r="G14" s="107"/>
      <c r="I14" s="108">
        <v>43617</v>
      </c>
      <c r="J14" s="106"/>
      <c r="K14" s="107"/>
      <c r="M14" s="108">
        <v>43617</v>
      </c>
      <c r="N14" s="106"/>
      <c r="O14" s="107"/>
      <c r="S14" s="214"/>
      <c r="T14" s="214"/>
      <c r="AC14" s="162"/>
      <c r="AD14" s="164"/>
      <c r="AE14" s="97"/>
      <c r="AF14" s="161"/>
    </row>
    <row r="15" spans="1:32" ht="15">
      <c r="A15" s="108">
        <v>43647</v>
      </c>
      <c r="B15" s="106"/>
      <c r="C15" s="107"/>
      <c r="E15" s="108">
        <v>43647</v>
      </c>
      <c r="F15" s="106"/>
      <c r="G15" s="107"/>
      <c r="I15" s="108">
        <v>43647</v>
      </c>
      <c r="J15" s="106"/>
      <c r="K15" s="107"/>
      <c r="M15" s="108">
        <v>43647</v>
      </c>
      <c r="N15" s="106"/>
      <c r="O15" s="107"/>
      <c r="S15" s="214"/>
      <c r="T15" s="214"/>
      <c r="AD15" s="164"/>
      <c r="AE15" s="97"/>
      <c r="AF15" s="161"/>
    </row>
    <row r="16" spans="1:20" ht="15">
      <c r="A16" s="108">
        <v>43678</v>
      </c>
      <c r="B16" s="106"/>
      <c r="C16" s="107"/>
      <c r="E16" s="108">
        <v>43678</v>
      </c>
      <c r="F16" s="106"/>
      <c r="G16" s="107"/>
      <c r="I16" s="108">
        <v>43678</v>
      </c>
      <c r="J16" s="106"/>
      <c r="K16" s="107"/>
      <c r="M16" s="108">
        <v>43678</v>
      </c>
      <c r="N16" s="106"/>
      <c r="O16" s="107"/>
      <c r="S16" s="214"/>
      <c r="T16" s="214"/>
    </row>
    <row r="17" spans="1:20" ht="15">
      <c r="A17" s="108">
        <v>43709</v>
      </c>
      <c r="B17" s="106"/>
      <c r="C17" s="107"/>
      <c r="E17" s="108">
        <v>43709</v>
      </c>
      <c r="F17" s="106"/>
      <c r="G17" s="107"/>
      <c r="I17" s="108">
        <v>43709</v>
      </c>
      <c r="J17" s="106"/>
      <c r="K17" s="107"/>
      <c r="M17" s="108">
        <v>43709</v>
      </c>
      <c r="N17" s="106"/>
      <c r="O17" s="107"/>
      <c r="S17" s="214"/>
      <c r="T17" s="214"/>
    </row>
    <row r="18" spans="1:20" ht="15">
      <c r="A18" s="108">
        <v>43739</v>
      </c>
      <c r="B18" s="106"/>
      <c r="C18" s="107"/>
      <c r="E18" s="108">
        <v>43739</v>
      </c>
      <c r="F18" s="106"/>
      <c r="G18" s="107"/>
      <c r="I18" s="108">
        <v>43739</v>
      </c>
      <c r="J18" s="106"/>
      <c r="K18" s="107"/>
      <c r="M18" s="108">
        <v>43739</v>
      </c>
      <c r="N18" s="106"/>
      <c r="O18" s="107"/>
      <c r="S18" s="214"/>
      <c r="T18" s="214"/>
    </row>
    <row r="19" spans="1:20" ht="15">
      <c r="A19" s="108">
        <v>43770</v>
      </c>
      <c r="B19" s="106"/>
      <c r="C19" s="107"/>
      <c r="E19" s="108">
        <v>43770</v>
      </c>
      <c r="F19" s="106"/>
      <c r="G19" s="107"/>
      <c r="I19" s="108">
        <v>43770</v>
      </c>
      <c r="J19" s="106"/>
      <c r="K19" s="107"/>
      <c r="M19" s="108">
        <v>43770</v>
      </c>
      <c r="N19" s="119"/>
      <c r="O19" s="107"/>
      <c r="S19" s="214"/>
      <c r="T19" s="214"/>
    </row>
    <row r="20" spans="1:20" ht="15.75" thickBot="1">
      <c r="A20" s="108">
        <v>43800</v>
      </c>
      <c r="B20" s="110"/>
      <c r="C20" s="107"/>
      <c r="E20" s="108">
        <v>43800</v>
      </c>
      <c r="F20" s="110"/>
      <c r="G20" s="107"/>
      <c r="I20" s="108">
        <v>43800</v>
      </c>
      <c r="J20" s="110"/>
      <c r="K20" s="107"/>
      <c r="M20" s="108">
        <v>43800</v>
      </c>
      <c r="N20" s="110"/>
      <c r="O20" s="107"/>
      <c r="S20" s="214"/>
      <c r="T20" s="214"/>
    </row>
    <row r="21" spans="2:3" ht="15">
      <c r="B21" s="98"/>
      <c r="C21" s="98"/>
    </row>
    <row r="22" spans="2:3" ht="15.75" thickBot="1">
      <c r="B22" s="98"/>
      <c r="C22" s="98"/>
    </row>
    <row r="23" spans="1:15" s="121" customFormat="1" ht="30.75" customHeight="1" thickBot="1">
      <c r="A23" s="384" t="s">
        <v>92</v>
      </c>
      <c r="B23" s="385"/>
      <c r="C23" s="386"/>
      <c r="E23" s="384" t="s">
        <v>141</v>
      </c>
      <c r="F23" s="385"/>
      <c r="G23" s="386"/>
      <c r="I23" s="384" t="s">
        <v>77</v>
      </c>
      <c r="J23" s="385"/>
      <c r="K23" s="386"/>
      <c r="M23" s="387" t="s">
        <v>9</v>
      </c>
      <c r="N23" s="390"/>
      <c r="O23" s="391"/>
    </row>
    <row r="24" spans="1:15" ht="15.75" thickBot="1">
      <c r="A24" s="99" t="s">
        <v>86</v>
      </c>
      <c r="B24" s="99" t="s">
        <v>245</v>
      </c>
      <c r="C24" s="99" t="s">
        <v>246</v>
      </c>
      <c r="E24" s="100" t="s">
        <v>86</v>
      </c>
      <c r="F24" s="101" t="s">
        <v>245</v>
      </c>
      <c r="G24" s="101" t="s">
        <v>246</v>
      </c>
      <c r="I24" s="100" t="s">
        <v>86</v>
      </c>
      <c r="J24" s="101" t="s">
        <v>245</v>
      </c>
      <c r="K24" s="101" t="s">
        <v>246</v>
      </c>
      <c r="M24" s="100" t="s">
        <v>86</v>
      </c>
      <c r="N24" s="101" t="s">
        <v>245</v>
      </c>
      <c r="O24" s="101" t="s">
        <v>246</v>
      </c>
    </row>
    <row r="25" spans="1:15" ht="15">
      <c r="A25" s="102">
        <v>43466</v>
      </c>
      <c r="B25" s="103">
        <v>95</v>
      </c>
      <c r="C25" s="107" t="s">
        <v>321</v>
      </c>
      <c r="E25" s="102">
        <v>43466</v>
      </c>
      <c r="F25" s="103">
        <v>105</v>
      </c>
      <c r="G25" s="107" t="s">
        <v>321</v>
      </c>
      <c r="I25" s="102">
        <v>43466</v>
      </c>
      <c r="J25" s="106">
        <v>70</v>
      </c>
      <c r="K25" s="107" t="s">
        <v>321</v>
      </c>
      <c r="M25" s="102">
        <v>43466</v>
      </c>
      <c r="N25" s="103">
        <v>102</v>
      </c>
      <c r="O25" s="107" t="s">
        <v>321</v>
      </c>
    </row>
    <row r="26" spans="1:15" ht="15">
      <c r="A26" s="105">
        <v>43497</v>
      </c>
      <c r="B26" s="106">
        <v>158</v>
      </c>
      <c r="C26" s="107">
        <f>((B26-B25)/B25)*100</f>
        <v>66.3157894736842</v>
      </c>
      <c r="E26" s="105">
        <v>43497</v>
      </c>
      <c r="F26" s="106">
        <v>131</v>
      </c>
      <c r="G26" s="107">
        <f>((F26-F25)/F25)*100</f>
        <v>24.761904761904763</v>
      </c>
      <c r="I26" s="105">
        <v>43497</v>
      </c>
      <c r="J26" s="106">
        <v>148</v>
      </c>
      <c r="K26" s="107">
        <f>((J26-J25)/J25)*100</f>
        <v>111.42857142857143</v>
      </c>
      <c r="M26" s="105">
        <v>43497</v>
      </c>
      <c r="N26" s="106">
        <v>84</v>
      </c>
      <c r="O26" s="107">
        <f>((N26-N25)/N25)*100</f>
        <v>-17.647058823529413</v>
      </c>
    </row>
    <row r="27" spans="1:15" ht="15">
      <c r="A27" s="108">
        <v>43525</v>
      </c>
      <c r="B27" s="106"/>
      <c r="C27" s="107"/>
      <c r="E27" s="108">
        <v>43525</v>
      </c>
      <c r="F27" s="106"/>
      <c r="G27" s="107"/>
      <c r="I27" s="108">
        <v>43525</v>
      </c>
      <c r="J27" s="106"/>
      <c r="K27" s="107"/>
      <c r="M27" s="108">
        <v>43525</v>
      </c>
      <c r="N27" s="106"/>
      <c r="O27" s="107"/>
    </row>
    <row r="28" spans="1:15" ht="15">
      <c r="A28" s="108">
        <v>43556</v>
      </c>
      <c r="B28" s="106"/>
      <c r="C28" s="107"/>
      <c r="E28" s="108">
        <v>43556</v>
      </c>
      <c r="F28" s="106"/>
      <c r="G28" s="107"/>
      <c r="I28" s="108">
        <v>43556</v>
      </c>
      <c r="J28" s="106"/>
      <c r="K28" s="107"/>
      <c r="M28" s="108">
        <v>43556</v>
      </c>
      <c r="N28" s="106"/>
      <c r="O28" s="107"/>
    </row>
    <row r="29" spans="1:15" ht="15">
      <c r="A29" s="108">
        <v>43586</v>
      </c>
      <c r="B29" s="106"/>
      <c r="C29" s="107"/>
      <c r="E29" s="108">
        <v>43586</v>
      </c>
      <c r="F29" s="106"/>
      <c r="G29" s="107"/>
      <c r="I29" s="108">
        <v>43586</v>
      </c>
      <c r="J29" s="106"/>
      <c r="K29" s="107"/>
      <c r="M29" s="108">
        <v>43586</v>
      </c>
      <c r="N29" s="106"/>
      <c r="O29" s="107"/>
    </row>
    <row r="30" spans="1:15" ht="15">
      <c r="A30" s="108">
        <v>43617</v>
      </c>
      <c r="B30" s="106"/>
      <c r="C30" s="107"/>
      <c r="E30" s="108">
        <v>43617</v>
      </c>
      <c r="F30" s="106"/>
      <c r="G30" s="107"/>
      <c r="I30" s="108">
        <v>43617</v>
      </c>
      <c r="J30" s="106"/>
      <c r="K30" s="107"/>
      <c r="M30" s="108">
        <v>43617</v>
      </c>
      <c r="N30" s="106"/>
      <c r="O30" s="107"/>
    </row>
    <row r="31" spans="1:15" ht="15">
      <c r="A31" s="108">
        <v>43647</v>
      </c>
      <c r="B31" s="106"/>
      <c r="C31" s="107"/>
      <c r="E31" s="108">
        <v>43647</v>
      </c>
      <c r="F31" s="106"/>
      <c r="G31" s="107"/>
      <c r="I31" s="108">
        <v>43647</v>
      </c>
      <c r="J31" s="106"/>
      <c r="K31" s="107"/>
      <c r="M31" s="108">
        <v>43647</v>
      </c>
      <c r="N31" s="106"/>
      <c r="O31" s="107"/>
    </row>
    <row r="32" spans="1:15" ht="15">
      <c r="A32" s="108">
        <v>43678</v>
      </c>
      <c r="B32" s="106"/>
      <c r="C32" s="107"/>
      <c r="E32" s="108">
        <v>43678</v>
      </c>
      <c r="F32" s="106"/>
      <c r="G32" s="107"/>
      <c r="I32" s="108">
        <v>43678</v>
      </c>
      <c r="J32" s="106"/>
      <c r="K32" s="107"/>
      <c r="M32" s="108">
        <v>43678</v>
      </c>
      <c r="N32" s="106"/>
      <c r="O32" s="107"/>
    </row>
    <row r="33" spans="1:15" ht="15">
      <c r="A33" s="108">
        <v>43709</v>
      </c>
      <c r="B33" s="106"/>
      <c r="C33" s="107"/>
      <c r="E33" s="108">
        <v>43709</v>
      </c>
      <c r="F33" s="106"/>
      <c r="G33" s="107"/>
      <c r="I33" s="108">
        <v>43709</v>
      </c>
      <c r="J33" s="106"/>
      <c r="K33" s="107"/>
      <c r="M33" s="108">
        <v>43709</v>
      </c>
      <c r="N33" s="106"/>
      <c r="O33" s="107"/>
    </row>
    <row r="34" spans="1:15" ht="15">
      <c r="A34" s="108">
        <v>43739</v>
      </c>
      <c r="B34" s="106"/>
      <c r="C34" s="107"/>
      <c r="E34" s="108">
        <v>43739</v>
      </c>
      <c r="F34" s="106"/>
      <c r="G34" s="107"/>
      <c r="I34" s="108">
        <v>43739</v>
      </c>
      <c r="J34" s="106"/>
      <c r="K34" s="107"/>
      <c r="M34" s="108">
        <v>43739</v>
      </c>
      <c r="N34" s="106"/>
      <c r="O34" s="107"/>
    </row>
    <row r="35" spans="1:15" ht="15">
      <c r="A35" s="108">
        <v>43770</v>
      </c>
      <c r="B35" s="106"/>
      <c r="C35" s="107"/>
      <c r="E35" s="108">
        <v>43770</v>
      </c>
      <c r="F35" s="119"/>
      <c r="G35" s="107"/>
      <c r="I35" s="108">
        <v>43770</v>
      </c>
      <c r="J35" s="119"/>
      <c r="K35" s="107"/>
      <c r="M35" s="108">
        <v>43770</v>
      </c>
      <c r="N35" s="119"/>
      <c r="O35" s="107"/>
    </row>
    <row r="36" spans="1:15" ht="15.75" thickBot="1">
      <c r="A36" s="108">
        <v>43800</v>
      </c>
      <c r="B36" s="110"/>
      <c r="C36" s="107"/>
      <c r="E36" s="108">
        <v>43800</v>
      </c>
      <c r="F36" s="110"/>
      <c r="G36" s="107"/>
      <c r="I36" s="108">
        <v>43800</v>
      </c>
      <c r="J36" s="110"/>
      <c r="K36" s="107"/>
      <c r="M36" s="108">
        <v>43800</v>
      </c>
      <c r="N36" s="110"/>
      <c r="O36" s="107"/>
    </row>
    <row r="37" spans="2:3" ht="15">
      <c r="B37" s="98"/>
      <c r="C37" s="98"/>
    </row>
    <row r="38" spans="2:3" ht="15.75" thickBot="1">
      <c r="B38" s="98"/>
      <c r="C38" s="98"/>
    </row>
    <row r="39" spans="1:7" ht="30.75" customHeight="1" thickBot="1">
      <c r="A39" s="381" t="s">
        <v>8</v>
      </c>
      <c r="B39" s="382"/>
      <c r="C39" s="383"/>
      <c r="E39" s="387" t="s">
        <v>13</v>
      </c>
      <c r="F39" s="388"/>
      <c r="G39" s="389"/>
    </row>
    <row r="40" spans="1:7" ht="15.75" thickBot="1">
      <c r="A40" s="100" t="s">
        <v>86</v>
      </c>
      <c r="B40" s="101" t="s">
        <v>245</v>
      </c>
      <c r="C40" s="101" t="s">
        <v>246</v>
      </c>
      <c r="E40" s="100" t="s">
        <v>86</v>
      </c>
      <c r="F40" s="101" t="s">
        <v>245</v>
      </c>
      <c r="G40" s="101" t="s">
        <v>246</v>
      </c>
    </row>
    <row r="41" spans="1:7" ht="15">
      <c r="A41" s="102">
        <v>43466</v>
      </c>
      <c r="B41" s="103">
        <v>84</v>
      </c>
      <c r="C41" s="107" t="s">
        <v>321</v>
      </c>
      <c r="E41" s="102">
        <v>43466</v>
      </c>
      <c r="F41" s="103">
        <v>71</v>
      </c>
      <c r="G41" s="107" t="s">
        <v>321</v>
      </c>
    </row>
    <row r="42" spans="1:7" ht="15">
      <c r="A42" s="105">
        <v>43497</v>
      </c>
      <c r="B42" s="106">
        <v>82</v>
      </c>
      <c r="C42" s="107">
        <f>((B42-B41)/B41)*100</f>
        <v>-2.380952380952381</v>
      </c>
      <c r="E42" s="105">
        <v>43497</v>
      </c>
      <c r="F42" s="106">
        <v>89</v>
      </c>
      <c r="G42" s="107">
        <f>((F42-F41)/F41)*100</f>
        <v>25.352112676056336</v>
      </c>
    </row>
    <row r="43" spans="1:7" ht="15">
      <c r="A43" s="108">
        <v>43525</v>
      </c>
      <c r="B43" s="106"/>
      <c r="C43" s="107"/>
      <c r="E43" s="108">
        <v>43525</v>
      </c>
      <c r="F43" s="106"/>
      <c r="G43" s="107"/>
    </row>
    <row r="44" spans="1:7" ht="15">
      <c r="A44" s="108">
        <v>43556</v>
      </c>
      <c r="B44" s="106"/>
      <c r="C44" s="107"/>
      <c r="E44" s="108">
        <v>43556</v>
      </c>
      <c r="F44" s="106"/>
      <c r="G44" s="107"/>
    </row>
    <row r="45" spans="1:7" ht="15">
      <c r="A45" s="108">
        <v>43586</v>
      </c>
      <c r="B45" s="106"/>
      <c r="C45" s="107"/>
      <c r="E45" s="108">
        <v>43586</v>
      </c>
      <c r="F45" s="106"/>
      <c r="G45" s="107"/>
    </row>
    <row r="46" spans="1:7" ht="15">
      <c r="A46" s="108">
        <v>43617</v>
      </c>
      <c r="B46" s="106"/>
      <c r="C46" s="107"/>
      <c r="E46" s="108">
        <v>43617</v>
      </c>
      <c r="F46" s="106"/>
      <c r="G46" s="107"/>
    </row>
    <row r="47" spans="1:7" ht="15">
      <c r="A47" s="108">
        <v>43647</v>
      </c>
      <c r="B47" s="106"/>
      <c r="C47" s="107"/>
      <c r="E47" s="108">
        <v>43647</v>
      </c>
      <c r="F47" s="106"/>
      <c r="G47" s="107"/>
    </row>
    <row r="48" spans="1:7" ht="15">
      <c r="A48" s="108">
        <v>43678</v>
      </c>
      <c r="B48" s="106"/>
      <c r="C48" s="107"/>
      <c r="E48" s="108">
        <v>43678</v>
      </c>
      <c r="F48" s="106"/>
      <c r="G48" s="107"/>
    </row>
    <row r="49" spans="1:7" ht="15">
      <c r="A49" s="108">
        <v>43709</v>
      </c>
      <c r="B49" s="106"/>
      <c r="C49" s="107"/>
      <c r="E49" s="108">
        <v>43709</v>
      </c>
      <c r="F49" s="106"/>
      <c r="G49" s="107"/>
    </row>
    <row r="50" spans="1:7" ht="15">
      <c r="A50" s="108">
        <v>43739</v>
      </c>
      <c r="B50" s="106"/>
      <c r="C50" s="107"/>
      <c r="E50" s="108">
        <v>43739</v>
      </c>
      <c r="F50" s="106"/>
      <c r="G50" s="107"/>
    </row>
    <row r="51" spans="1:7" ht="15">
      <c r="A51" s="108">
        <v>43770</v>
      </c>
      <c r="B51" s="106"/>
      <c r="C51" s="107"/>
      <c r="E51" s="108">
        <v>43770</v>
      </c>
      <c r="F51" s="119"/>
      <c r="G51" s="107"/>
    </row>
    <row r="52" spans="1:7" ht="15.75" thickBot="1">
      <c r="A52" s="108">
        <v>43800</v>
      </c>
      <c r="B52" s="110"/>
      <c r="C52" s="107"/>
      <c r="E52" s="108">
        <v>43800</v>
      </c>
      <c r="F52" s="110"/>
      <c r="G52" s="107"/>
    </row>
    <row r="53" spans="2:3" ht="15">
      <c r="B53" s="98"/>
      <c r="C53" s="98"/>
    </row>
    <row r="54" spans="2:3" ht="15">
      <c r="B54" s="98"/>
      <c r="C54" s="98"/>
    </row>
    <row r="55" spans="1:6" ht="15">
      <c r="A55" s="111" t="s">
        <v>247</v>
      </c>
      <c r="B55" s="112"/>
      <c r="C55" s="112"/>
      <c r="D55" s="111"/>
      <c r="E55" s="111"/>
      <c r="F55" s="111"/>
    </row>
    <row r="56" spans="1:6" ht="15">
      <c r="A56" s="111"/>
      <c r="B56" s="112"/>
      <c r="C56" s="112"/>
      <c r="D56" s="111"/>
      <c r="E56" s="111"/>
      <c r="F56" s="111"/>
    </row>
    <row r="57" spans="1:6" ht="15">
      <c r="A57" s="111" t="s">
        <v>248</v>
      </c>
      <c r="B57" s="112"/>
      <c r="C57" s="112"/>
      <c r="D57" s="111"/>
      <c r="E57" s="111"/>
      <c r="F57" s="111"/>
    </row>
    <row r="59" ht="15">
      <c r="A59" s="113"/>
    </row>
    <row r="63" spans="17:18" ht="15">
      <c r="Q63" s="97"/>
      <c r="R63" s="97"/>
    </row>
  </sheetData>
  <sheetProtection/>
  <mergeCells count="10">
    <mergeCell ref="A39:C39"/>
    <mergeCell ref="E23:G23"/>
    <mergeCell ref="M7:O7"/>
    <mergeCell ref="E39:G39"/>
    <mergeCell ref="M23:O23"/>
    <mergeCell ref="A7:C7"/>
    <mergeCell ref="E7:G7"/>
    <mergeCell ref="A23:C23"/>
    <mergeCell ref="I23:K23"/>
    <mergeCell ref="I7:K7"/>
  </mergeCells>
  <printOptions/>
  <pageMargins left="0.511811024" right="0.511811024" top="0.787401575" bottom="0.787401575" header="0.31496062" footer="0.31496062"/>
  <pageSetup fitToWidth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29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84.00390625" style="1" bestFit="1" customWidth="1"/>
    <col min="2" max="2" width="6.8515625" style="1" bestFit="1" customWidth="1"/>
    <col min="3" max="3" width="7.7109375" style="6" bestFit="1" customWidth="1"/>
    <col min="4" max="16384" width="9.140625" style="1" customWidth="1"/>
  </cols>
  <sheetData>
    <row r="1" spans="1:2" ht="15">
      <c r="A1" s="2" t="s">
        <v>80</v>
      </c>
      <c r="B1" s="2"/>
    </row>
    <row r="2" spans="1:2" ht="15">
      <c r="A2" s="2" t="s">
        <v>81</v>
      </c>
      <c r="B2" s="2"/>
    </row>
    <row r="3" spans="1:2" ht="15">
      <c r="A3" s="2"/>
      <c r="B3" s="2"/>
    </row>
    <row r="4" spans="1:2" ht="15">
      <c r="A4" s="2" t="s">
        <v>333</v>
      </c>
      <c r="B4" s="2"/>
    </row>
    <row r="5" ht="15.75" thickBot="1"/>
    <row r="6" spans="1:4" ht="15.75" thickBot="1">
      <c r="A6" s="22" t="s">
        <v>88</v>
      </c>
      <c r="B6" s="66">
        <v>43497</v>
      </c>
      <c r="C6" s="66">
        <v>43466</v>
      </c>
      <c r="D6" s="46" t="s">
        <v>83</v>
      </c>
    </row>
    <row r="7" spans="1:5" ht="15">
      <c r="A7" s="127" t="s">
        <v>2</v>
      </c>
      <c r="B7" s="146">
        <v>361</v>
      </c>
      <c r="C7" s="147">
        <v>368</v>
      </c>
      <c r="D7" s="142">
        <f aca="true" t="shared" si="0" ref="D7:D17">AVERAGE(B7:C7)</f>
        <v>364.5</v>
      </c>
      <c r="E7" s="6"/>
    </row>
    <row r="8" spans="1:5" ht="15">
      <c r="A8" s="129" t="s">
        <v>7</v>
      </c>
      <c r="B8" s="140">
        <v>225</v>
      </c>
      <c r="C8" s="141">
        <v>202</v>
      </c>
      <c r="D8" s="143">
        <f t="shared" si="0"/>
        <v>213.5</v>
      </c>
      <c r="E8" s="6"/>
    </row>
    <row r="9" spans="1:5" ht="15">
      <c r="A9" s="129" t="s">
        <v>146</v>
      </c>
      <c r="B9" s="140">
        <v>209</v>
      </c>
      <c r="C9" s="141">
        <v>204</v>
      </c>
      <c r="D9" s="143">
        <f t="shared" si="0"/>
        <v>206.5</v>
      </c>
      <c r="E9" s="6"/>
    </row>
    <row r="10" spans="1:5" ht="15">
      <c r="A10" s="129" t="s">
        <v>11</v>
      </c>
      <c r="B10" s="140">
        <v>129</v>
      </c>
      <c r="C10" s="141">
        <v>143</v>
      </c>
      <c r="D10" s="143">
        <f t="shared" si="0"/>
        <v>136</v>
      </c>
      <c r="E10" s="6"/>
    </row>
    <row r="11" spans="1:5" ht="15">
      <c r="A11" s="81" t="s">
        <v>92</v>
      </c>
      <c r="B11" s="140">
        <v>158</v>
      </c>
      <c r="C11" s="141">
        <v>95</v>
      </c>
      <c r="D11" s="143">
        <f t="shared" si="0"/>
        <v>126.5</v>
      </c>
      <c r="E11" s="6"/>
    </row>
    <row r="12" spans="1:5" ht="15">
      <c r="A12" s="81" t="s">
        <v>141</v>
      </c>
      <c r="B12" s="140">
        <v>131</v>
      </c>
      <c r="C12" s="141">
        <v>105</v>
      </c>
      <c r="D12" s="143">
        <f t="shared" si="0"/>
        <v>118</v>
      </c>
      <c r="E12" s="6"/>
    </row>
    <row r="13" spans="1:5" ht="15">
      <c r="A13" s="81" t="s">
        <v>77</v>
      </c>
      <c r="B13" s="140">
        <v>148</v>
      </c>
      <c r="C13" s="141">
        <v>70</v>
      </c>
      <c r="D13" s="143">
        <f t="shared" si="0"/>
        <v>109</v>
      </c>
      <c r="E13" s="6"/>
    </row>
    <row r="14" spans="1:5" ht="15">
      <c r="A14" s="81" t="s">
        <v>9</v>
      </c>
      <c r="B14" s="140">
        <v>84</v>
      </c>
      <c r="C14" s="141">
        <v>102</v>
      </c>
      <c r="D14" s="143">
        <f t="shared" si="0"/>
        <v>93</v>
      </c>
      <c r="E14" s="6"/>
    </row>
    <row r="15" spans="1:5" ht="15">
      <c r="A15" s="81" t="s">
        <v>8</v>
      </c>
      <c r="B15" s="140">
        <v>82</v>
      </c>
      <c r="C15" s="141">
        <v>84</v>
      </c>
      <c r="D15" s="143">
        <f t="shared" si="0"/>
        <v>83</v>
      </c>
      <c r="E15" s="6"/>
    </row>
    <row r="16" spans="1:5" ht="15.75" thickBot="1">
      <c r="A16" s="81" t="s">
        <v>13</v>
      </c>
      <c r="B16" s="148">
        <v>89</v>
      </c>
      <c r="C16" s="149">
        <v>71</v>
      </c>
      <c r="D16" s="150">
        <f t="shared" si="0"/>
        <v>80</v>
      </c>
      <c r="E16" s="6"/>
    </row>
    <row r="17" spans="1:5" ht="15.75" thickBot="1">
      <c r="A17" s="47" t="s">
        <v>176</v>
      </c>
      <c r="B17" s="145">
        <f>SUM(B7:B16)</f>
        <v>1616</v>
      </c>
      <c r="C17" s="145">
        <f>SUM(C7:C16)</f>
        <v>1444</v>
      </c>
      <c r="D17" s="20">
        <f t="shared" si="0"/>
        <v>1530</v>
      </c>
      <c r="E17" s="6"/>
    </row>
    <row r="20" ht="15">
      <c r="G20" s="6"/>
    </row>
    <row r="21" ht="15">
      <c r="G21" s="6"/>
    </row>
    <row r="22" ht="15">
      <c r="G22" s="6"/>
    </row>
    <row r="23" ht="15">
      <c r="G23" s="6"/>
    </row>
    <row r="24" ht="15">
      <c r="G24" s="6"/>
    </row>
    <row r="25" ht="15">
      <c r="G25" s="6"/>
    </row>
    <row r="26" ht="15">
      <c r="G26" s="6"/>
    </row>
    <row r="27" ht="15">
      <c r="G27" s="6"/>
    </row>
    <row r="28" ht="15">
      <c r="G28" s="6"/>
    </row>
    <row r="29" ht="15">
      <c r="G29" s="6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25"/>
  <sheetViews>
    <sheetView zoomScalePageLayoutView="0" workbookViewId="0" topLeftCell="A2">
      <selection activeCell="K8" sqref="K8"/>
    </sheetView>
  </sheetViews>
  <sheetFormatPr defaultColWidth="9.140625" defaultRowHeight="15"/>
  <cols>
    <col min="1" max="1" width="70.57421875" style="124" bestFit="1" customWidth="1"/>
    <col min="2" max="2" width="10.421875" style="98" customWidth="1"/>
    <col min="3" max="9" width="9.140625" style="98" customWidth="1"/>
    <col min="10" max="10" width="46.7109375" style="98" bestFit="1" customWidth="1"/>
    <col min="11" max="12" width="9.140625" style="98" customWidth="1"/>
    <col min="13" max="13" width="8.7109375" style="98" customWidth="1"/>
    <col min="14" max="14" width="7.7109375" style="98" customWidth="1"/>
    <col min="15" max="15" width="9.7109375" style="98" customWidth="1"/>
    <col min="16" max="16" width="8.421875" style="98" customWidth="1"/>
    <col min="17" max="17" width="9.140625" style="98" customWidth="1"/>
    <col min="18" max="18" width="9.421875" style="98" customWidth="1"/>
    <col min="19" max="19" width="9.8515625" style="98" customWidth="1"/>
    <col min="20" max="20" width="10.28125" style="98" customWidth="1"/>
    <col min="21" max="21" width="8.00390625" style="98" customWidth="1"/>
    <col min="22" max="16384" width="9.140625" style="98" customWidth="1"/>
  </cols>
  <sheetData>
    <row r="1" spans="1:6" ht="15">
      <c r="A1" s="203" t="s">
        <v>80</v>
      </c>
      <c r="F1" s="184"/>
    </row>
    <row r="2" spans="1:22" ht="15">
      <c r="A2" s="203" t="s">
        <v>81</v>
      </c>
      <c r="L2" s="264" t="str">
        <f>A7</f>
        <v>Árvore</v>
      </c>
      <c r="M2" s="264" t="str">
        <f>A8</f>
        <v>Buraco e pavimentação</v>
      </c>
      <c r="N2" s="264" t="str">
        <f>A9</f>
        <v>Qualidade de atendimento</v>
      </c>
      <c r="O2" s="264" t="str">
        <f>A10</f>
        <v>Bilhete único</v>
      </c>
      <c r="P2" s="264" t="str">
        <f>A11</f>
        <v>IPTU - Imposto Predial e Territorial Urbano</v>
      </c>
      <c r="Q2" s="264" t="str">
        <f>A12</f>
        <v>Poluição sonora - PSIU</v>
      </c>
      <c r="R2" s="264" t="str">
        <f>A13</f>
        <v>Drenagem de água de chuva</v>
      </c>
      <c r="S2" s="264" t="str">
        <f>A14</f>
        <v>Capinação e roçada de áreas verdes</v>
      </c>
      <c r="T2" s="264" t="str">
        <f>A15</f>
        <v>Veículos abandonados</v>
      </c>
      <c r="U2" s="264" t="str">
        <f>A16</f>
        <v>Ponto viciado, entulho e caçamba de entulho</v>
      </c>
      <c r="V2" s="264" t="s">
        <v>153</v>
      </c>
    </row>
    <row r="3" spans="1:22" ht="15">
      <c r="A3" s="203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</row>
    <row r="4" spans="1:22" ht="15">
      <c r="A4" s="203" t="s">
        <v>304</v>
      </c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</row>
    <row r="5" spans="12:22" ht="15.75" thickBot="1">
      <c r="L5" s="264">
        <f>B7</f>
        <v>361</v>
      </c>
      <c r="M5" s="264">
        <f>B8</f>
        <v>225</v>
      </c>
      <c r="N5" s="264">
        <f>B9</f>
        <v>209</v>
      </c>
      <c r="O5" s="264">
        <f>B10</f>
        <v>158</v>
      </c>
      <c r="P5" s="264">
        <f>B11</f>
        <v>148</v>
      </c>
      <c r="Q5" s="264">
        <f>B12</f>
        <v>131</v>
      </c>
      <c r="R5" s="264">
        <f>B13</f>
        <v>129</v>
      </c>
      <c r="S5" s="264">
        <f>B14</f>
        <v>89</v>
      </c>
      <c r="T5" s="264">
        <f>B15</f>
        <v>84</v>
      </c>
      <c r="U5" s="264">
        <f>B16</f>
        <v>82</v>
      </c>
      <c r="V5" s="264"/>
    </row>
    <row r="6" spans="1:22" ht="15.75" thickBot="1">
      <c r="A6" s="204" t="s">
        <v>88</v>
      </c>
      <c r="B6" s="194">
        <v>43497</v>
      </c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5">
        <v>2854</v>
      </c>
    </row>
    <row r="7" spans="1:2" ht="15">
      <c r="A7" s="205" t="s">
        <v>2</v>
      </c>
      <c r="B7" s="205">
        <v>361</v>
      </c>
    </row>
    <row r="8" spans="1:23" ht="15">
      <c r="A8" s="154" t="s">
        <v>7</v>
      </c>
      <c r="B8" s="154">
        <v>225</v>
      </c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</row>
    <row r="9" spans="1:23" ht="15">
      <c r="A9" s="154" t="s">
        <v>146</v>
      </c>
      <c r="B9" s="154">
        <v>209</v>
      </c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</row>
    <row r="10" spans="1:23" ht="15">
      <c r="A10" s="154" t="s">
        <v>92</v>
      </c>
      <c r="B10" s="154">
        <v>158</v>
      </c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</row>
    <row r="11" spans="1:23" ht="15">
      <c r="A11" s="156" t="s">
        <v>77</v>
      </c>
      <c r="B11" s="156">
        <v>148</v>
      </c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</row>
    <row r="12" spans="1:2" ht="15">
      <c r="A12" s="156" t="s">
        <v>141</v>
      </c>
      <c r="B12" s="156">
        <v>131</v>
      </c>
    </row>
    <row r="13" spans="1:2" ht="15">
      <c r="A13" s="156" t="s">
        <v>11</v>
      </c>
      <c r="B13" s="156">
        <v>129</v>
      </c>
    </row>
    <row r="14" spans="1:2" ht="15">
      <c r="A14" s="156" t="s">
        <v>13</v>
      </c>
      <c r="B14" s="156">
        <v>89</v>
      </c>
    </row>
    <row r="15" spans="1:2" ht="15">
      <c r="A15" s="156" t="s">
        <v>9</v>
      </c>
      <c r="B15" s="156">
        <v>84</v>
      </c>
    </row>
    <row r="16" spans="1:2" ht="15.75" thickBot="1">
      <c r="A16" s="156" t="s">
        <v>8</v>
      </c>
      <c r="B16" s="206">
        <v>82</v>
      </c>
    </row>
    <row r="17" spans="1:2" s="209" customFormat="1" ht="15.75" thickBot="1">
      <c r="A17" s="207" t="s">
        <v>153</v>
      </c>
      <c r="B17" s="208">
        <f>SUM(B7:B16)</f>
        <v>1616</v>
      </c>
    </row>
    <row r="18" spans="1:2" s="211" customFormat="1" ht="15">
      <c r="A18" s="210"/>
      <c r="B18" s="113"/>
    </row>
    <row r="19" ht="105">
      <c r="A19" s="212" t="s">
        <v>154</v>
      </c>
    </row>
    <row r="20" ht="15">
      <c r="A20" s="212"/>
    </row>
    <row r="21" ht="45">
      <c r="A21" s="159" t="s">
        <v>155</v>
      </c>
    </row>
    <row r="22" ht="15">
      <c r="A22" s="159"/>
    </row>
    <row r="23" ht="45">
      <c r="A23" s="213" t="s">
        <v>156</v>
      </c>
    </row>
    <row r="25" ht="15">
      <c r="A25" s="98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selection activeCell="A4" sqref="A4:D72"/>
    </sheetView>
  </sheetViews>
  <sheetFormatPr defaultColWidth="5.57421875" defaultRowHeight="15"/>
  <cols>
    <col min="1" max="1" width="58.28125" style="49" customWidth="1"/>
    <col min="2" max="2" width="7.140625" style="49" bestFit="1" customWidth="1"/>
    <col min="3" max="3" width="7.140625" style="50" bestFit="1" customWidth="1"/>
    <col min="4" max="234" width="9.140625" style="49" customWidth="1"/>
    <col min="235" max="235" width="58.28125" style="49" customWidth="1"/>
    <col min="236" max="236" width="3.7109375" style="49" bestFit="1" customWidth="1"/>
    <col min="237" max="237" width="5.57421875" style="49" bestFit="1" customWidth="1"/>
    <col min="238" max="16384" width="5.57421875" style="49" customWidth="1"/>
  </cols>
  <sheetData>
    <row r="1" spans="1:4" ht="15">
      <c r="A1" s="21" t="s">
        <v>80</v>
      </c>
      <c r="B1" s="21"/>
      <c r="C1" s="49"/>
      <c r="D1" s="50"/>
    </row>
    <row r="2" spans="1:4" ht="15">
      <c r="A2" s="2" t="s">
        <v>81</v>
      </c>
      <c r="B2" s="2"/>
      <c r="C2" s="49"/>
      <c r="D2" s="50"/>
    </row>
    <row r="3" spans="3:4" ht="15" thickBot="1">
      <c r="C3" s="49"/>
      <c r="D3" s="50"/>
    </row>
    <row r="4" spans="1:4" ht="15.75" thickBot="1">
      <c r="A4" s="22" t="s">
        <v>157</v>
      </c>
      <c r="B4" s="48">
        <v>43497</v>
      </c>
      <c r="C4" s="48">
        <v>43466</v>
      </c>
      <c r="D4" s="23" t="s">
        <v>83</v>
      </c>
    </row>
    <row r="5" spans="1:4" ht="14.25">
      <c r="A5" s="24" t="s">
        <v>34</v>
      </c>
      <c r="B5" s="40">
        <v>0</v>
      </c>
      <c r="C5" s="131">
        <v>5</v>
      </c>
      <c r="D5" s="31">
        <f>AVERAGE(B5:C5)</f>
        <v>2.5</v>
      </c>
    </row>
    <row r="6" spans="1:4" ht="14.25">
      <c r="A6" s="24" t="s">
        <v>158</v>
      </c>
      <c r="B6" s="40">
        <v>0</v>
      </c>
      <c r="C6" s="131">
        <v>0</v>
      </c>
      <c r="D6" s="32">
        <f>AVERAGE(B6:C6)</f>
        <v>0</v>
      </c>
    </row>
    <row r="7" spans="1:4" ht="14.25">
      <c r="A7" s="24" t="s">
        <v>159</v>
      </c>
      <c r="B7" s="40">
        <v>0</v>
      </c>
      <c r="C7" s="131">
        <v>0</v>
      </c>
      <c r="D7" s="32">
        <f aca="true" t="shared" si="0" ref="D7:D70">AVERAGE(B7:C7)</f>
        <v>0</v>
      </c>
    </row>
    <row r="8" spans="1:4" ht="15" customHeight="1">
      <c r="A8" s="26" t="s">
        <v>19</v>
      </c>
      <c r="B8" s="216">
        <v>243</v>
      </c>
      <c r="C8" s="131">
        <v>200</v>
      </c>
      <c r="D8" s="32">
        <f t="shared" si="0"/>
        <v>221.5</v>
      </c>
    </row>
    <row r="9" spans="1:4" ht="14.25">
      <c r="A9" s="24" t="s">
        <v>59</v>
      </c>
      <c r="B9" s="40">
        <v>0</v>
      </c>
      <c r="C9" s="131">
        <v>0</v>
      </c>
      <c r="D9" s="32">
        <f t="shared" si="0"/>
        <v>0</v>
      </c>
    </row>
    <row r="10" spans="1:4" ht="14.25">
      <c r="A10" s="24" t="s">
        <v>24</v>
      </c>
      <c r="B10" s="40">
        <v>101</v>
      </c>
      <c r="C10" s="131">
        <v>110</v>
      </c>
      <c r="D10" s="32">
        <f t="shared" si="0"/>
        <v>105.5</v>
      </c>
    </row>
    <row r="11" spans="1:4" ht="14.25">
      <c r="A11" s="24" t="s">
        <v>53</v>
      </c>
      <c r="B11" s="40">
        <v>45</v>
      </c>
      <c r="C11" s="131">
        <v>49</v>
      </c>
      <c r="D11" s="32">
        <f t="shared" si="0"/>
        <v>47</v>
      </c>
    </row>
    <row r="12" spans="1:4" ht="15" customHeight="1">
      <c r="A12" s="26" t="s">
        <v>79</v>
      </c>
      <c r="B12" s="216">
        <v>9</v>
      </c>
      <c r="C12" s="131">
        <v>7</v>
      </c>
      <c r="D12" s="32">
        <f t="shared" si="0"/>
        <v>8</v>
      </c>
    </row>
    <row r="13" spans="1:4" ht="14.25">
      <c r="A13" s="24" t="s">
        <v>225</v>
      </c>
      <c r="B13" s="40">
        <v>9</v>
      </c>
      <c r="C13" s="131">
        <v>7</v>
      </c>
      <c r="D13" s="32">
        <f t="shared" si="0"/>
        <v>8</v>
      </c>
    </row>
    <row r="14" spans="1:4" ht="14.25">
      <c r="A14" s="24" t="s">
        <v>160</v>
      </c>
      <c r="B14" s="40">
        <v>0</v>
      </c>
      <c r="C14" s="131">
        <v>0</v>
      </c>
      <c r="D14" s="32">
        <f t="shared" si="0"/>
        <v>0</v>
      </c>
    </row>
    <row r="15" spans="1:4" ht="14.25">
      <c r="A15" s="26" t="s">
        <v>1</v>
      </c>
      <c r="B15" s="216">
        <v>3</v>
      </c>
      <c r="C15" s="131">
        <v>1</v>
      </c>
      <c r="D15" s="32">
        <f t="shared" si="0"/>
        <v>2</v>
      </c>
    </row>
    <row r="16" spans="1:4" ht="14.25">
      <c r="A16" s="26" t="s">
        <v>17</v>
      </c>
      <c r="B16" s="216">
        <v>196</v>
      </c>
      <c r="C16" s="131">
        <v>53</v>
      </c>
      <c r="D16" s="32">
        <f t="shared" si="0"/>
        <v>124.5</v>
      </c>
    </row>
    <row r="17" spans="1:4" ht="14.25">
      <c r="A17" s="26" t="s">
        <v>16</v>
      </c>
      <c r="B17" s="216">
        <v>5</v>
      </c>
      <c r="C17" s="131">
        <v>31</v>
      </c>
      <c r="D17" s="32">
        <f t="shared" si="0"/>
        <v>18</v>
      </c>
    </row>
    <row r="18" spans="1:4" ht="14.25">
      <c r="A18" s="24" t="s">
        <v>46</v>
      </c>
      <c r="B18" s="40">
        <v>24</v>
      </c>
      <c r="C18" s="131">
        <v>13</v>
      </c>
      <c r="D18" s="32">
        <f t="shared" si="0"/>
        <v>18.5</v>
      </c>
    </row>
    <row r="19" spans="1:4" ht="14.25">
      <c r="A19" s="24" t="s">
        <v>28</v>
      </c>
      <c r="B19" s="40">
        <v>7</v>
      </c>
      <c r="C19" s="131">
        <v>14</v>
      </c>
      <c r="D19" s="32">
        <f t="shared" si="0"/>
        <v>10.5</v>
      </c>
    </row>
    <row r="20" spans="1:4" ht="14.25">
      <c r="A20" s="24" t="s">
        <v>161</v>
      </c>
      <c r="B20" s="40">
        <v>1</v>
      </c>
      <c r="C20" s="131">
        <v>1</v>
      </c>
      <c r="D20" s="32">
        <f t="shared" si="0"/>
        <v>1</v>
      </c>
    </row>
    <row r="21" spans="1:4" ht="14.25">
      <c r="A21" s="24" t="s">
        <v>62</v>
      </c>
      <c r="B21" s="40">
        <v>33</v>
      </c>
      <c r="C21" s="131">
        <v>39</v>
      </c>
      <c r="D21" s="32">
        <f t="shared" si="0"/>
        <v>36</v>
      </c>
    </row>
    <row r="22" spans="1:4" ht="14.25">
      <c r="A22" s="24" t="s">
        <v>162</v>
      </c>
      <c r="B22" s="40">
        <v>0</v>
      </c>
      <c r="C22" s="131">
        <v>0</v>
      </c>
      <c r="D22" s="32">
        <f t="shared" si="0"/>
        <v>0</v>
      </c>
    </row>
    <row r="23" spans="1:4" ht="14.25">
      <c r="A23" s="24" t="s">
        <v>15</v>
      </c>
      <c r="B23" s="40">
        <v>30</v>
      </c>
      <c r="C23" s="131">
        <v>30</v>
      </c>
      <c r="D23" s="32">
        <f t="shared" si="0"/>
        <v>30</v>
      </c>
    </row>
    <row r="24" spans="1:4" ht="14.25">
      <c r="A24" s="24" t="s">
        <v>163</v>
      </c>
      <c r="B24" s="40">
        <v>0</v>
      </c>
      <c r="C24" s="131">
        <v>0</v>
      </c>
      <c r="D24" s="32">
        <f t="shared" si="0"/>
        <v>0</v>
      </c>
    </row>
    <row r="25" spans="1:4" ht="14.25">
      <c r="A25" s="24" t="s">
        <v>44</v>
      </c>
      <c r="B25" s="40">
        <v>42</v>
      </c>
      <c r="C25" s="131">
        <v>18</v>
      </c>
      <c r="D25" s="32">
        <f t="shared" si="0"/>
        <v>30</v>
      </c>
    </row>
    <row r="26" spans="1:4" ht="14.25">
      <c r="A26" s="24" t="s">
        <v>226</v>
      </c>
      <c r="B26" s="40">
        <v>0</v>
      </c>
      <c r="C26" s="131">
        <v>0</v>
      </c>
      <c r="D26" s="32">
        <f t="shared" si="0"/>
        <v>0</v>
      </c>
    </row>
    <row r="27" spans="1:4" ht="14.25">
      <c r="A27" s="26" t="s">
        <v>43</v>
      </c>
      <c r="B27" s="216">
        <v>5</v>
      </c>
      <c r="C27" s="131">
        <v>4</v>
      </c>
      <c r="D27" s="32">
        <f t="shared" si="0"/>
        <v>4.5</v>
      </c>
    </row>
    <row r="28" spans="1:4" ht="14.25">
      <c r="A28" s="82" t="s">
        <v>14</v>
      </c>
      <c r="B28" s="84">
        <v>24</v>
      </c>
      <c r="C28" s="131">
        <v>25</v>
      </c>
      <c r="D28" s="32">
        <f t="shared" si="0"/>
        <v>24.5</v>
      </c>
    </row>
    <row r="29" spans="1:4" ht="15" customHeight="1">
      <c r="A29" s="24" t="s">
        <v>227</v>
      </c>
      <c r="B29" s="40">
        <v>55</v>
      </c>
      <c r="C29" s="131">
        <v>63</v>
      </c>
      <c r="D29" s="32">
        <f t="shared" si="0"/>
        <v>59</v>
      </c>
    </row>
    <row r="30" spans="1:4" ht="15" customHeight="1">
      <c r="A30" s="24" t="s">
        <v>222</v>
      </c>
      <c r="B30" s="40">
        <v>23</v>
      </c>
      <c r="C30" s="131">
        <v>31</v>
      </c>
      <c r="D30" s="32">
        <f t="shared" si="0"/>
        <v>27</v>
      </c>
    </row>
    <row r="31" spans="1:4" ht="15" customHeight="1">
      <c r="A31" s="24" t="s">
        <v>223</v>
      </c>
      <c r="B31" s="40">
        <v>70</v>
      </c>
      <c r="C31" s="131">
        <v>49</v>
      </c>
      <c r="D31" s="32">
        <f t="shared" si="0"/>
        <v>59.5</v>
      </c>
    </row>
    <row r="32" spans="1:4" ht="15" customHeight="1">
      <c r="A32" s="24" t="s">
        <v>224</v>
      </c>
      <c r="B32" s="40">
        <v>55</v>
      </c>
      <c r="C32" s="131">
        <v>59</v>
      </c>
      <c r="D32" s="32">
        <f t="shared" si="0"/>
        <v>57</v>
      </c>
    </row>
    <row r="33" spans="1:4" ht="15" customHeight="1">
      <c r="A33" s="24" t="s">
        <v>190</v>
      </c>
      <c r="B33" s="40">
        <v>33</v>
      </c>
      <c r="C33" s="131">
        <v>45</v>
      </c>
      <c r="D33" s="32">
        <f t="shared" si="0"/>
        <v>39</v>
      </c>
    </row>
    <row r="34" spans="1:4" ht="15" customHeight="1">
      <c r="A34" s="82" t="s">
        <v>191</v>
      </c>
      <c r="B34" s="84">
        <v>47</v>
      </c>
      <c r="C34" s="131">
        <v>55</v>
      </c>
      <c r="D34" s="32">
        <f t="shared" si="0"/>
        <v>51</v>
      </c>
    </row>
    <row r="35" spans="1:4" ht="15" customHeight="1">
      <c r="A35" s="24" t="s">
        <v>192</v>
      </c>
      <c r="B35" s="40">
        <v>26</v>
      </c>
      <c r="C35" s="131">
        <v>42</v>
      </c>
      <c r="D35" s="32">
        <f t="shared" si="0"/>
        <v>34</v>
      </c>
    </row>
    <row r="36" spans="1:4" ht="15" customHeight="1">
      <c r="A36" s="24" t="s">
        <v>193</v>
      </c>
      <c r="B36" s="40">
        <v>2</v>
      </c>
      <c r="C36" s="131">
        <v>4</v>
      </c>
      <c r="D36" s="32">
        <f t="shared" si="0"/>
        <v>3</v>
      </c>
    </row>
    <row r="37" spans="1:4" ht="15" customHeight="1">
      <c r="A37" s="24" t="s">
        <v>194</v>
      </c>
      <c r="B37" s="40">
        <v>10</v>
      </c>
      <c r="C37" s="131">
        <v>17</v>
      </c>
      <c r="D37" s="32">
        <f t="shared" si="0"/>
        <v>13.5</v>
      </c>
    </row>
    <row r="38" spans="1:4" ht="15" customHeight="1">
      <c r="A38" s="24" t="s">
        <v>195</v>
      </c>
      <c r="B38" s="40">
        <v>38</v>
      </c>
      <c r="C38" s="131">
        <v>26</v>
      </c>
      <c r="D38" s="32">
        <f t="shared" si="0"/>
        <v>32</v>
      </c>
    </row>
    <row r="39" spans="1:4" ht="15" customHeight="1">
      <c r="A39" s="24" t="s">
        <v>196</v>
      </c>
      <c r="B39" s="40">
        <v>14</v>
      </c>
      <c r="C39" s="131">
        <v>15</v>
      </c>
      <c r="D39" s="32">
        <f t="shared" si="0"/>
        <v>14.5</v>
      </c>
    </row>
    <row r="40" spans="1:4" ht="15" customHeight="1">
      <c r="A40" s="24" t="s">
        <v>197</v>
      </c>
      <c r="B40" s="40">
        <v>62</v>
      </c>
      <c r="C40" s="131">
        <v>70</v>
      </c>
      <c r="D40" s="32">
        <f t="shared" si="0"/>
        <v>66</v>
      </c>
    </row>
    <row r="41" spans="1:4" ht="15" customHeight="1">
      <c r="A41" s="24" t="s">
        <v>198</v>
      </c>
      <c r="B41" s="40">
        <v>22</v>
      </c>
      <c r="C41" s="131">
        <v>32</v>
      </c>
      <c r="D41" s="32">
        <f t="shared" si="0"/>
        <v>27</v>
      </c>
    </row>
    <row r="42" spans="1:4" ht="15" customHeight="1">
      <c r="A42" s="24" t="s">
        <v>199</v>
      </c>
      <c r="B42" s="40">
        <v>83</v>
      </c>
      <c r="C42" s="131">
        <v>75</v>
      </c>
      <c r="D42" s="32">
        <f t="shared" si="0"/>
        <v>79</v>
      </c>
    </row>
    <row r="43" spans="1:4" ht="15" customHeight="1">
      <c r="A43" s="24" t="s">
        <v>200</v>
      </c>
      <c r="B43" s="40">
        <v>19</v>
      </c>
      <c r="C43" s="131">
        <v>24</v>
      </c>
      <c r="D43" s="32">
        <f t="shared" si="0"/>
        <v>21.5</v>
      </c>
    </row>
    <row r="44" spans="1:4" ht="15" customHeight="1">
      <c r="A44" s="24" t="s">
        <v>201</v>
      </c>
      <c r="B44" s="40">
        <v>25</v>
      </c>
      <c r="C44" s="131">
        <v>35</v>
      </c>
      <c r="D44" s="32">
        <f t="shared" si="0"/>
        <v>30</v>
      </c>
    </row>
    <row r="45" spans="1:4" ht="15" customHeight="1">
      <c r="A45" s="24" t="s">
        <v>202</v>
      </c>
      <c r="B45" s="40">
        <v>63</v>
      </c>
      <c r="C45" s="131">
        <v>55</v>
      </c>
      <c r="D45" s="32">
        <f t="shared" si="0"/>
        <v>59</v>
      </c>
    </row>
    <row r="46" spans="1:4" ht="15" customHeight="1">
      <c r="A46" s="24" t="s">
        <v>203</v>
      </c>
      <c r="B46" s="40">
        <v>34</v>
      </c>
      <c r="C46" s="131">
        <v>36</v>
      </c>
      <c r="D46" s="32">
        <f t="shared" si="0"/>
        <v>35</v>
      </c>
    </row>
    <row r="47" spans="1:4" ht="15" customHeight="1">
      <c r="A47" s="24" t="s">
        <v>204</v>
      </c>
      <c r="B47" s="40">
        <v>55</v>
      </c>
      <c r="C47" s="131">
        <v>51</v>
      </c>
      <c r="D47" s="32">
        <f t="shared" si="0"/>
        <v>53</v>
      </c>
    </row>
    <row r="48" spans="1:4" ht="15" customHeight="1">
      <c r="A48" s="24" t="s">
        <v>205</v>
      </c>
      <c r="B48" s="40">
        <v>10</v>
      </c>
      <c r="C48" s="131">
        <v>6</v>
      </c>
      <c r="D48" s="32">
        <f t="shared" si="0"/>
        <v>8</v>
      </c>
    </row>
    <row r="49" spans="1:4" ht="15" customHeight="1">
      <c r="A49" s="24" t="s">
        <v>206</v>
      </c>
      <c r="B49" s="40">
        <v>60</v>
      </c>
      <c r="C49" s="131">
        <v>62</v>
      </c>
      <c r="D49" s="32">
        <f t="shared" si="0"/>
        <v>61</v>
      </c>
    </row>
    <row r="50" spans="1:4" ht="15" customHeight="1">
      <c r="A50" s="24" t="s">
        <v>207</v>
      </c>
      <c r="B50" s="40">
        <v>8</v>
      </c>
      <c r="C50" s="131">
        <v>10</v>
      </c>
      <c r="D50" s="32">
        <f t="shared" si="0"/>
        <v>9</v>
      </c>
    </row>
    <row r="51" spans="1:4" ht="15" customHeight="1">
      <c r="A51" s="24" t="s">
        <v>208</v>
      </c>
      <c r="B51" s="40">
        <v>65</v>
      </c>
      <c r="C51" s="131">
        <v>50</v>
      </c>
      <c r="D51" s="32">
        <f t="shared" si="0"/>
        <v>57.5</v>
      </c>
    </row>
    <row r="52" spans="1:4" ht="15" customHeight="1">
      <c r="A52" s="24" t="s">
        <v>209</v>
      </c>
      <c r="B52" s="40">
        <v>51</v>
      </c>
      <c r="C52" s="131">
        <v>57</v>
      </c>
      <c r="D52" s="32">
        <f t="shared" si="0"/>
        <v>54</v>
      </c>
    </row>
    <row r="53" spans="1:4" ht="15" customHeight="1">
      <c r="A53" s="24" t="s">
        <v>210</v>
      </c>
      <c r="B53" s="40">
        <v>80</v>
      </c>
      <c r="C53" s="131">
        <v>48</v>
      </c>
      <c r="D53" s="32">
        <f t="shared" si="0"/>
        <v>64</v>
      </c>
    </row>
    <row r="54" spans="1:4" ht="15" customHeight="1">
      <c r="A54" s="24" t="s">
        <v>211</v>
      </c>
      <c r="B54" s="40">
        <v>48</v>
      </c>
      <c r="C54" s="131">
        <v>49</v>
      </c>
      <c r="D54" s="32">
        <f t="shared" si="0"/>
        <v>48.5</v>
      </c>
    </row>
    <row r="55" spans="1:4" ht="15" customHeight="1">
      <c r="A55" s="24" t="s">
        <v>212</v>
      </c>
      <c r="B55" s="40">
        <v>29</v>
      </c>
      <c r="C55" s="131">
        <v>23</v>
      </c>
      <c r="D55" s="32">
        <f t="shared" si="0"/>
        <v>26</v>
      </c>
    </row>
    <row r="56" spans="1:4" ht="15" customHeight="1">
      <c r="A56" s="24" t="s">
        <v>213</v>
      </c>
      <c r="B56" s="40">
        <v>15</v>
      </c>
      <c r="C56" s="131">
        <v>16</v>
      </c>
      <c r="D56" s="32">
        <f t="shared" si="0"/>
        <v>15.5</v>
      </c>
    </row>
    <row r="57" spans="1:4" ht="15" customHeight="1">
      <c r="A57" s="24" t="s">
        <v>214</v>
      </c>
      <c r="B57" s="40">
        <v>12</v>
      </c>
      <c r="C57" s="131">
        <v>18</v>
      </c>
      <c r="D57" s="32">
        <f t="shared" si="0"/>
        <v>15</v>
      </c>
    </row>
    <row r="58" spans="1:4" ht="15" customHeight="1">
      <c r="A58" s="24" t="s">
        <v>215</v>
      </c>
      <c r="B58" s="40">
        <v>85</v>
      </c>
      <c r="C58" s="131">
        <v>59</v>
      </c>
      <c r="D58" s="32">
        <f t="shared" si="0"/>
        <v>72</v>
      </c>
    </row>
    <row r="59" spans="1:4" ht="15" customHeight="1">
      <c r="A59" s="24" t="s">
        <v>216</v>
      </c>
      <c r="B59" s="40">
        <v>48</v>
      </c>
      <c r="C59" s="131">
        <v>43</v>
      </c>
      <c r="D59" s="32">
        <f t="shared" si="0"/>
        <v>45.5</v>
      </c>
    </row>
    <row r="60" spans="1:4" ht="15" customHeight="1">
      <c r="A60" s="24" t="s">
        <v>217</v>
      </c>
      <c r="B60" s="40">
        <v>43</v>
      </c>
      <c r="C60" s="131">
        <v>58</v>
      </c>
      <c r="D60" s="32">
        <f t="shared" si="0"/>
        <v>50.5</v>
      </c>
    </row>
    <row r="61" spans="1:4" ht="15" customHeight="1">
      <c r="A61" s="24" t="s">
        <v>218</v>
      </c>
      <c r="B61" s="40">
        <v>24</v>
      </c>
      <c r="C61" s="131">
        <v>23</v>
      </c>
      <c r="D61" s="32">
        <f t="shared" si="0"/>
        <v>23.5</v>
      </c>
    </row>
    <row r="62" spans="1:4" ht="15.75" customHeight="1">
      <c r="A62" s="24" t="s">
        <v>164</v>
      </c>
      <c r="B62" s="40">
        <v>309</v>
      </c>
      <c r="C62" s="131">
        <v>320</v>
      </c>
      <c r="D62" s="32">
        <f t="shared" si="0"/>
        <v>314.5</v>
      </c>
    </row>
    <row r="63" spans="1:4" ht="15.75" customHeight="1">
      <c r="A63" s="24" t="s">
        <v>322</v>
      </c>
      <c r="B63" s="40">
        <v>2</v>
      </c>
      <c r="C63" s="131">
        <v>0</v>
      </c>
      <c r="D63" s="32">
        <f t="shared" si="0"/>
        <v>1</v>
      </c>
    </row>
    <row r="64" spans="1:4" ht="15" customHeight="1">
      <c r="A64" s="24" t="s">
        <v>165</v>
      </c>
      <c r="B64" s="40">
        <v>7</v>
      </c>
      <c r="C64" s="131">
        <v>3</v>
      </c>
      <c r="D64" s="32">
        <f t="shared" si="0"/>
        <v>5</v>
      </c>
    </row>
    <row r="65" spans="1:4" ht="14.25">
      <c r="A65" s="24" t="s">
        <v>166</v>
      </c>
      <c r="B65" s="40">
        <v>17</v>
      </c>
      <c r="C65" s="131">
        <v>15</v>
      </c>
      <c r="D65" s="32">
        <f t="shared" si="0"/>
        <v>16</v>
      </c>
    </row>
    <row r="66" spans="1:4" ht="15" customHeight="1">
      <c r="A66" s="24" t="s">
        <v>167</v>
      </c>
      <c r="B66" s="40">
        <v>6</v>
      </c>
      <c r="C66" s="131">
        <v>5</v>
      </c>
      <c r="D66" s="32">
        <f t="shared" si="0"/>
        <v>5.5</v>
      </c>
    </row>
    <row r="67" spans="1:4" ht="14.25">
      <c r="A67" s="24" t="s">
        <v>177</v>
      </c>
      <c r="B67" s="40">
        <v>134</v>
      </c>
      <c r="C67" s="131">
        <v>75</v>
      </c>
      <c r="D67" s="32">
        <f t="shared" si="0"/>
        <v>104.5</v>
      </c>
    </row>
    <row r="68" spans="1:4" ht="14.25">
      <c r="A68" s="24" t="s">
        <v>168</v>
      </c>
      <c r="B68" s="40">
        <v>247</v>
      </c>
      <c r="C68" s="131">
        <v>172</v>
      </c>
      <c r="D68" s="32">
        <f t="shared" si="0"/>
        <v>209.5</v>
      </c>
    </row>
    <row r="69" spans="1:4" ht="14.25">
      <c r="A69" s="24" t="s">
        <v>232</v>
      </c>
      <c r="B69" s="40">
        <v>0</v>
      </c>
      <c r="C69" s="131">
        <v>3</v>
      </c>
      <c r="D69" s="32">
        <f t="shared" si="0"/>
        <v>1.5</v>
      </c>
    </row>
    <row r="70" spans="1:4" ht="14.25">
      <c r="A70" s="24" t="s">
        <v>169</v>
      </c>
      <c r="B70" s="40">
        <v>35</v>
      </c>
      <c r="C70" s="131">
        <v>21</v>
      </c>
      <c r="D70" s="32">
        <f t="shared" si="0"/>
        <v>28</v>
      </c>
    </row>
    <row r="71" spans="1:4" ht="15" thickBot="1">
      <c r="A71" s="27" t="s">
        <v>170</v>
      </c>
      <c r="B71" s="217">
        <v>6</v>
      </c>
      <c r="C71" s="131">
        <v>7</v>
      </c>
      <c r="D71" s="32">
        <f>AVERAGE(B71:C71)</f>
        <v>6.5</v>
      </c>
    </row>
    <row r="72" spans="1:4" ht="15.75" thickBot="1">
      <c r="A72" s="28" t="s">
        <v>153</v>
      </c>
      <c r="B72" s="43">
        <f>SUM(B5:B71)</f>
        <v>2854</v>
      </c>
      <c r="C72" s="29">
        <f>SUM(C5:C71)</f>
        <v>2534</v>
      </c>
      <c r="D72" s="30">
        <f>SUM(D5:D71)</f>
        <v>2694</v>
      </c>
    </row>
    <row r="73" spans="3:4" ht="14.25">
      <c r="C73" s="49"/>
      <c r="D73" s="50"/>
    </row>
    <row r="74" spans="1:2" ht="45.75" customHeight="1">
      <c r="A74" s="59" t="s">
        <v>171</v>
      </c>
      <c r="B74" s="59"/>
    </row>
    <row r="75" spans="1:2" ht="14.25">
      <c r="A75" s="60"/>
      <c r="B75" s="60"/>
    </row>
    <row r="76" spans="1:2" ht="82.5" customHeight="1">
      <c r="A76" s="59" t="s">
        <v>172</v>
      </c>
      <c r="B76" s="59"/>
    </row>
    <row r="77" spans="1:2" ht="14.25">
      <c r="A77" s="59"/>
      <c r="B77" s="59"/>
    </row>
    <row r="78" spans="1:2" ht="66.75" customHeight="1">
      <c r="A78" s="59" t="s">
        <v>173</v>
      </c>
      <c r="B78" s="59"/>
    </row>
    <row r="79" spans="1:2" ht="14.25">
      <c r="A79" s="60"/>
      <c r="B79" s="60"/>
    </row>
    <row r="80" spans="1:2" ht="38.25">
      <c r="A80" s="61" t="s">
        <v>174</v>
      </c>
      <c r="B80" s="6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Luciana Araujo Amorim dos Santos</cp:lastModifiedBy>
  <cp:lastPrinted>2019-02-08T13:44:42Z</cp:lastPrinted>
  <dcterms:created xsi:type="dcterms:W3CDTF">2018-08-01T11:52:47Z</dcterms:created>
  <dcterms:modified xsi:type="dcterms:W3CDTF">2019-03-12T18:43:57Z</dcterms:modified>
  <cp:category/>
  <cp:version/>
  <cp:contentType/>
  <cp:contentStatus/>
</cp:coreProperties>
</file>