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698341\Desktop\1 - SutemDedip\DIDIG_Nova\3. Relatórios\11. Relatório - PDF\Saldo Devedor\DDF - 2018\"/>
    </mc:Choice>
  </mc:AlternateContent>
  <bookViews>
    <workbookView xWindow="0" yWindow="0" windowWidth="24375" windowHeight="11280"/>
  </bookViews>
  <sheets>
    <sheet name="DDF.03" sheetId="1" r:id="rId1"/>
  </sheet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DDF.03!$B$2:$L$86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47" i="1"/>
  <c r="C52" i="1"/>
  <c r="C50" i="1" s="1"/>
  <c r="D52" i="1"/>
  <c r="D50" i="1" s="1"/>
  <c r="E52" i="1"/>
  <c r="F52" i="1"/>
  <c r="H52" i="1"/>
  <c r="H50" i="1" s="1"/>
  <c r="I52" i="1"/>
  <c r="J52" i="1"/>
  <c r="K52" i="1"/>
  <c r="K50" i="1" s="1"/>
  <c r="G53" i="1"/>
  <c r="L53" i="1"/>
  <c r="G54" i="1"/>
  <c r="G52" i="1" s="1"/>
  <c r="L54" i="1"/>
  <c r="L52" i="1" s="1"/>
  <c r="G55" i="1"/>
  <c r="L55" i="1"/>
  <c r="C57" i="1"/>
  <c r="D57" i="1"/>
  <c r="E57" i="1"/>
  <c r="F57" i="1"/>
  <c r="G57" i="1"/>
  <c r="H57" i="1"/>
  <c r="I57" i="1"/>
  <c r="J57" i="1"/>
  <c r="K57" i="1"/>
  <c r="L57" i="1"/>
  <c r="G58" i="1"/>
  <c r="L58" i="1"/>
  <c r="C60" i="1"/>
  <c r="D60" i="1"/>
  <c r="E60" i="1"/>
  <c r="F60" i="1"/>
  <c r="H60" i="1"/>
  <c r="I60" i="1"/>
  <c r="J60" i="1"/>
  <c r="K60" i="1"/>
  <c r="G61" i="1"/>
  <c r="L61" i="1"/>
  <c r="G62" i="1"/>
  <c r="G60" i="1" s="1"/>
  <c r="L62" i="1"/>
  <c r="L60" i="1" s="1"/>
  <c r="C64" i="1"/>
  <c r="D64" i="1"/>
  <c r="E64" i="1"/>
  <c r="E50" i="1" s="1"/>
  <c r="E77" i="1" s="1"/>
  <c r="F64" i="1"/>
  <c r="F50" i="1" s="1"/>
  <c r="F77" i="1" s="1"/>
  <c r="H64" i="1"/>
  <c r="I64" i="1"/>
  <c r="I50" i="1" s="1"/>
  <c r="J64" i="1"/>
  <c r="J50" i="1" s="1"/>
  <c r="K64" i="1"/>
  <c r="G65" i="1"/>
  <c r="G64" i="1" s="1"/>
  <c r="L65" i="1"/>
  <c r="L64" i="1" s="1"/>
  <c r="G66" i="1"/>
  <c r="L66" i="1"/>
  <c r="G67" i="1"/>
  <c r="L67" i="1"/>
  <c r="E70" i="1"/>
  <c r="F70" i="1"/>
  <c r="I70" i="1"/>
  <c r="J70" i="1"/>
  <c r="J77" i="1" s="1"/>
  <c r="C72" i="1"/>
  <c r="C70" i="1" s="1"/>
  <c r="D72" i="1"/>
  <c r="D70" i="1" s="1"/>
  <c r="E72" i="1"/>
  <c r="F72" i="1"/>
  <c r="H72" i="1"/>
  <c r="H70" i="1" s="1"/>
  <c r="H77" i="1" s="1"/>
  <c r="I72" i="1"/>
  <c r="J72" i="1"/>
  <c r="K72" i="1"/>
  <c r="K70" i="1" s="1"/>
  <c r="K77" i="1" s="1"/>
  <c r="G73" i="1"/>
  <c r="L73" i="1"/>
  <c r="G74" i="1"/>
  <c r="G72" i="1" s="1"/>
  <c r="G70" i="1" s="1"/>
  <c r="L74" i="1"/>
  <c r="L72" i="1" s="1"/>
  <c r="L70" i="1" s="1"/>
  <c r="G75" i="1"/>
  <c r="L75" i="1"/>
  <c r="L50" i="1" l="1"/>
  <c r="L77" i="1" s="1"/>
  <c r="I77" i="1"/>
  <c r="G50" i="1"/>
  <c r="G77" i="1" s="1"/>
  <c r="D77" i="1"/>
  <c r="C77" i="1"/>
  <c r="G36" i="1" l="1"/>
  <c r="J33" i="1"/>
  <c r="J31" i="1" s="1"/>
  <c r="G34" i="1"/>
  <c r="L33" i="1"/>
  <c r="K33" i="1"/>
  <c r="K31" i="1" s="1"/>
  <c r="I33" i="1"/>
  <c r="I31" i="1" s="1"/>
  <c r="H33" i="1"/>
  <c r="H31" i="1" s="1"/>
  <c r="D33" i="1"/>
  <c r="J25" i="1"/>
  <c r="F25" i="1"/>
  <c r="L21" i="1"/>
  <c r="H21" i="1"/>
  <c r="E21" i="1"/>
  <c r="D21" i="1"/>
  <c r="K18" i="1"/>
  <c r="J18" i="1"/>
  <c r="C18" i="1"/>
  <c r="L13" i="1"/>
  <c r="K13" i="1"/>
  <c r="J13" i="1"/>
  <c r="I13" i="1"/>
  <c r="H13" i="1"/>
  <c r="F13" i="1"/>
  <c r="E13" i="1"/>
  <c r="D13" i="1"/>
  <c r="C13" i="1"/>
  <c r="L8" i="1"/>
  <c r="L4" i="1" s="1"/>
  <c r="F18" i="1" l="1"/>
  <c r="I21" i="1"/>
  <c r="G27" i="1"/>
  <c r="K25" i="1"/>
  <c r="E33" i="1"/>
  <c r="E31" i="1" s="1"/>
  <c r="F33" i="1"/>
  <c r="G14" i="1"/>
  <c r="E18" i="1"/>
  <c r="I18" i="1"/>
  <c r="G19" i="1"/>
  <c r="G18" i="1" s="1"/>
  <c r="C21" i="1"/>
  <c r="K21" i="1"/>
  <c r="K11" i="1" s="1"/>
  <c r="K38" i="1" s="1"/>
  <c r="E25" i="1"/>
  <c r="I25" i="1"/>
  <c r="G26" i="1"/>
  <c r="C33" i="1"/>
  <c r="G35" i="1"/>
  <c r="G33" i="1" s="1"/>
  <c r="G31" i="1" s="1"/>
  <c r="G15" i="1"/>
  <c r="G22" i="1"/>
  <c r="C25" i="1"/>
  <c r="G28" i="1"/>
  <c r="D31" i="1"/>
  <c r="G16" i="1"/>
  <c r="D18" i="1"/>
  <c r="H18" i="1"/>
  <c r="L18" i="1"/>
  <c r="F21" i="1"/>
  <c r="J21" i="1"/>
  <c r="J11" i="1" s="1"/>
  <c r="J38" i="1" s="1"/>
  <c r="G23" i="1"/>
  <c r="D25" i="1"/>
  <c r="H25" i="1"/>
  <c r="L25" i="1"/>
  <c r="H11" i="1" l="1"/>
  <c r="H38" i="1" s="1"/>
  <c r="I11" i="1"/>
  <c r="I38" i="1" s="1"/>
  <c r="F31" i="1"/>
  <c r="F11" i="1"/>
  <c r="C31" i="1"/>
  <c r="C11" i="1"/>
  <c r="G13" i="1"/>
  <c r="D11" i="1"/>
  <c r="G25" i="1"/>
  <c r="E11" i="1"/>
  <c r="L11" i="1"/>
  <c r="G21" i="1"/>
  <c r="G11" i="1" l="1"/>
  <c r="G38" i="1" s="1"/>
  <c r="C38" i="1"/>
  <c r="F38" i="1"/>
  <c r="E38" i="1"/>
  <c r="L38" i="1"/>
  <c r="D38" i="1"/>
</calcChain>
</file>

<file path=xl/comments1.xml><?xml version="1.0" encoding="utf-8"?>
<comments xmlns="http://schemas.openxmlformats.org/spreadsheetml/2006/main">
  <authors>
    <author>Jose de Souza Silva</author>
  </authors>
  <commentList>
    <comment ref="J8" authorId="0" shapeId="0">
      <text>
        <r>
          <rPr>
            <b/>
            <sz val="9"/>
            <color indexed="81"/>
            <rFont val="Segoe UI"/>
            <family val="2"/>
          </rPr>
          <t xml:space="preserve">=(Liberações+Incorp. de Juros+Incorp. Transf. de Amortização p/ Sld Devedor) - (Desincorp. de Juros+Desincorp. Transf. de Amortização p/Sld Devedor)   </t>
        </r>
      </text>
    </comment>
  </commentList>
</comments>
</file>

<file path=xl/sharedStrings.xml><?xml version="1.0" encoding="utf-8"?>
<sst xmlns="http://schemas.openxmlformats.org/spreadsheetml/2006/main" count="101" uniqueCount="53">
  <si>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</si>
  <si>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</si>
  <si>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</si>
  <si>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</si>
  <si>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</si>
  <si>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</si>
  <si>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</si>
  <si>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</si>
  <si>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</si>
  <si>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</si>
  <si>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</si>
  <si>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</si>
  <si>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</si>
  <si>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Op. Crédito</t>
  </si>
  <si>
    <t xml:space="preserve">JUROS/ENCARGOS            PRO-RATA      </t>
  </si>
  <si>
    <t xml:space="preserve">TRANSF. DA AMORTIZAÇÃO OU MIGRAÇÃO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</si>
  <si>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</si>
  <si>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</si>
  <si>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</si>
  <si>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</si>
  <si>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</si>
  <si>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</si>
  <si>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</si>
  <si>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</si>
  <si>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</si>
  <si>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</si>
  <si>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</si>
  <si>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</si>
  <si>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</si>
  <si>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</si>
  <si>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</si>
  <si>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2.185-35/2001(¹) (³)</t>
  </si>
  <si>
    <t>- CAIXA ECONÔMICA FEDERAL</t>
  </si>
  <si>
    <t>PNAFM Segunda Fase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</si>
  <si>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</si>
  <si>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</si>
  <si>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</si>
  <si>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</si>
  <si>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(3 e 4)</t>
    </r>
    <r>
      <rPr>
        <sz val="9"/>
        <rFont val="Times New Roman"/>
        <family val="1"/>
      </rPr>
      <t xml:space="preserve"> </t>
    </r>
  </si>
  <si>
    <r>
      <t xml:space="preserve">INSS - Leis 11.941/09 e 12.865/13 e MP 778/17 </t>
    </r>
    <r>
      <rPr>
        <vertAlign val="superscript"/>
        <sz val="9"/>
        <rFont val="Times New Roman"/>
        <family val="1"/>
      </rPr>
      <t xml:space="preserve">(3 e 5)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</si>
  <si>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</si>
  <si>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</si>
  <si>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</si>
  <si>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</si>
  <si>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</si>
  <si>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</si>
  <si>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t>Nota¹ - Os valores da coluna (h) são referentes à Incorporação de Juros ao saldo devedor das Dívidas Lei Fed. 8.727/93 - COHAB/PMSP e Dívida com o BNDES (Contratos VLP 2ª Etapa e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</si>
  <si>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</si>
  <si>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</si>
  <si>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t>DIFERENÇA</t>
  </si>
  <si>
    <t>HELP</t>
  </si>
  <si>
    <r>
      <t>DEMONSTRAÇÃO DA DÍVIDA FUNDADA</t>
    </r>
    <r>
      <rPr>
        <b/>
        <sz val="14"/>
        <color rgb="FF0000FF"/>
        <rFont val="Times New Roman"/>
        <family val="1"/>
      </rPr>
      <t xml:space="preserve"> (Janeiro a Março)</t>
    </r>
  </si>
  <si>
    <r>
      <t xml:space="preserve">INSS - Leis 11.941/09 e 12.865/13 e MP 778/17 </t>
    </r>
    <r>
      <rPr>
        <vertAlign val="superscript"/>
        <sz val="9"/>
        <rFont val="Times New Roman"/>
        <family val="1"/>
      </rPr>
      <t xml:space="preserve">(5)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</si>
</sst>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4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9"/>
      <color indexed="81"/>
      <name val="Segoe UI"/>
      <family val="2"/>
    </font>
    <font>
      <b/>
      <sz val="14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5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40" fontId="7" fillId="2" borderId="0" xfId="1" applyFont="1" applyFill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9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40" fontId="1" fillId="2" borderId="0" xfId="1" applyFont="1" applyFill="1" applyAlignment="1">
      <alignment vertical="center"/>
    </xf>
    <xf numFmtId="164" fontId="9" fillId="2" borderId="0" xfId="0" applyFont="1" applyFill="1" applyAlignment="1">
      <alignment horizontal="center" vertical="center"/>
    </xf>
    <xf numFmtId="164" fontId="11" fillId="2" borderId="0" xfId="0" applyFont="1" applyFill="1" applyAlignment="1">
      <alignment horizontal="justify"/>
    </xf>
    <xf numFmtId="164" fontId="1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left"/>
    </xf>
    <xf numFmtId="164" fontId="11" fillId="2" borderId="0" xfId="0" applyFont="1" applyFill="1" applyAlignment="1">
      <alignment horizontal="left"/>
    </xf>
    <xf numFmtId="167" fontId="2" fillId="2" borderId="0" xfId="1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Vírgula" xfId="1" builtinId="3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363683</xdr:colOff>
      <xdr:row>80</xdr:row>
      <xdr:rowOff>259772</xdr:rowOff>
    </xdr:from>
    <xdr:to>
      <xdr:col>2</xdr:col>
      <xdr:colOff>1082388</xdr:colOff>
      <xdr:row>86</xdr:row>
      <xdr:rowOff>28575</xdr:rowOff>
    </xdr:to>
    <xdr:sp macro="" textlink="">
      <xdr:nvSpPr>
        <xdr:cNvPr id="2" name="Retângulo 3"/>
        <xdr:cNvSpPr/>
      </xdr:nvSpPr>
      <xdr:spPr bwMode="auto">
        <a:xfrm>
          <a:off x="535133" y="8403647"/>
          <a:ext cx="2966605" cy="854653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457200</xdr:colOff>
      <xdr:row>81</xdr:row>
      <xdr:rowOff>9526</xdr:rowOff>
    </xdr:from>
    <xdr:to>
      <xdr:col>9</xdr:col>
      <xdr:colOff>76201</xdr:colOff>
      <xdr:row>85</xdr:row>
      <xdr:rowOff>139536</xdr:rowOff>
    </xdr:to>
    <xdr:sp macro="" textlink="">
      <xdr:nvSpPr>
        <xdr:cNvPr id="3" name="Retângulo 2"/>
        <xdr:cNvSpPr/>
      </xdr:nvSpPr>
      <xdr:spPr bwMode="auto">
        <a:xfrm>
          <a:off x="7324725" y="16430626"/>
          <a:ext cx="3000376" cy="77771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81</xdr:row>
      <xdr:rowOff>57151</xdr:rowOff>
    </xdr:from>
    <xdr:to>
      <xdr:col>5</xdr:col>
      <xdr:colOff>952499</xdr:colOff>
      <xdr:row>84</xdr:row>
      <xdr:rowOff>123825</xdr:rowOff>
    </xdr:to>
    <xdr:sp macro="" textlink="">
      <xdr:nvSpPr>
        <xdr:cNvPr id="4" name="Retângulo 3"/>
        <xdr:cNvSpPr/>
      </xdr:nvSpPr>
      <xdr:spPr bwMode="auto">
        <a:xfrm>
          <a:off x="4095750" y="16478251"/>
          <a:ext cx="2724149" cy="552449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 editAs="oneCell">
    <xdr:from>
      <xdr:col>1</xdr:col>
      <xdr:colOff>355023</xdr:colOff>
      <xdr:row>1</xdr:row>
      <xdr:rowOff>121227</xdr:rowOff>
    </xdr:from>
    <xdr:to>
      <xdr:col>1</xdr:col>
      <xdr:colOff>1965613</xdr:colOff>
      <xdr:row>3</xdr:row>
      <xdr:rowOff>260423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73" y="283152"/>
          <a:ext cx="1610590" cy="634496"/>
        </a:xfrm>
        <a:prstGeom prst="rect">
          <a:avLst/>
        </a:prstGeom>
      </xdr:spPr>
    </xdr:pic>
    <xdr:clientData/>
  </xdr:twoCellAnchor>
  <xdr:oneCellAnchor>
    <xdr:from>
      <xdr:col>1</xdr:col>
      <xdr:colOff>257175</xdr:colOff>
      <xdr:row>40</xdr:row>
      <xdr:rowOff>190500</xdr:rowOff>
    </xdr:from>
    <xdr:ext cx="1685926" cy="523875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7886700"/>
          <a:ext cx="1685926" cy="523875"/>
        </a:xfrm>
        <a:prstGeom prst="rect">
          <a:avLst/>
        </a:prstGeom>
      </xdr:spPr>
    </xdr:pic>
    <xdr:clientData/>
  </xdr:oneCellAnchor>
  <xdr:twoCellAnchor>
    <xdr:from>
      <xdr:col>9</xdr:col>
      <xdr:colOff>1009650</xdr:colOff>
      <xdr:row>81</xdr:row>
      <xdr:rowOff>38101</xdr:rowOff>
    </xdr:from>
    <xdr:to>
      <xdr:col>11</xdr:col>
      <xdr:colOff>828676</xdr:colOff>
      <xdr:row>85</xdr:row>
      <xdr:rowOff>133351</xdr:rowOff>
    </xdr:to>
    <xdr:sp macro="" textlink="">
      <xdr:nvSpPr>
        <xdr:cNvPr id="7" name="Retângulo 6"/>
        <xdr:cNvSpPr/>
      </xdr:nvSpPr>
      <xdr:spPr bwMode="auto">
        <a:xfrm>
          <a:off x="11258550" y="16459201"/>
          <a:ext cx="2190751" cy="74295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X754"/>
  <sheetViews>
    <sheetView tabSelected="1" view="pageBreakPreview" zoomScaleNormal="100" zoomScaleSheetLayoutView="100" workbookViewId="0">
      <pane xSplit="3" ySplit="10" topLeftCell="D80" activePane="bottomRight" state="frozen"/>
      <selection activeCell="B42" sqref="B42:J42"/>
      <selection pane="topRight" activeCell="B42" sqref="B42:J42"/>
      <selection pane="bottomLeft" activeCell="B42" sqref="B42:J42"/>
      <selection pane="bottomRight" activeCell="D43" sqref="D43"/>
    </sheetView>
  </sheetViews>
  <sheetFormatPr defaultColWidth="11" defaultRowHeight="12.75" x14ac:dyDescent="0.15"/>
  <cols>
    <col min="1" max="1" width="2.25" style="1" customWidth="1"/>
    <col min="2" max="2" width="29.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5.125" customWidth="1"/>
    <col min="10" max="10" width="14.75" style="1" customWidth="1"/>
    <col min="11" max="11" width="16.375" style="1" customWidth="1"/>
    <col min="12" max="12" width="16.5" style="1" customWidth="1"/>
    <col min="13" max="13" width="8.375" customWidth="1"/>
    <col min="14" max="14" width="14.75" style="1" customWidth="1"/>
    <col min="15" max="15" width="11.75" style="1" customWidth="1"/>
    <col min="16" max="16" width="3.125" style="1" customWidth="1"/>
    <col min="17" max="17" width="14.125" style="1" customWidth="1"/>
    <col min="18" max="18" width="15.75" style="3" customWidth="1"/>
    <col min="19" max="19" width="14" style="3" bestFit="1" customWidth="1"/>
    <col min="20" max="20" width="13.375" style="3" bestFit="1" customWidth="1"/>
    <col min="21" max="21" width="13.375" style="1" bestFit="1" customWidth="1"/>
    <col min="22" max="22" width="12" style="1" customWidth="1"/>
    <col min="23" max="23" width="11" style="1"/>
    <col min="24" max="24" width="13.625" style="1" customWidth="1"/>
    <col min="25" max="16384" width="11" style="1"/>
  </cols>
  <sheetData>
    <row r="1" spans="2:24" x14ac:dyDescent="0.15"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R1"/>
      <c r="S1"/>
      <c r="X1" s="2"/>
    </row>
    <row r="2" spans="2:24" ht="24.75" customHeight="1" x14ac:dyDescent="0.1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2"/>
      <c r="O2" s="2"/>
      <c r="P2" s="2"/>
      <c r="R2"/>
      <c r="S2"/>
      <c r="U2" s="3"/>
      <c r="V2" s="3"/>
      <c r="W2" s="3"/>
      <c r="X2" s="2"/>
    </row>
    <row r="3" spans="2:24" ht="14.2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2"/>
      <c r="O3" s="2"/>
      <c r="P3" s="2"/>
      <c r="R3"/>
      <c r="S3"/>
      <c r="U3" s="3"/>
      <c r="V3" s="3"/>
      <c r="W3" s="3"/>
      <c r="X3" s="2"/>
    </row>
    <row r="4" spans="2:24" ht="21.75" customHeight="1" x14ac:dyDescent="0.15">
      <c r="B4" s="5"/>
      <c r="C4" s="2"/>
      <c r="D4" s="2"/>
      <c r="G4" s="3"/>
      <c r="H4" s="3"/>
      <c r="I4" s="3"/>
      <c r="J4" s="3"/>
      <c r="K4" s="3"/>
      <c r="L4" s="7">
        <f>L8</f>
        <v>43190</v>
      </c>
      <c r="M4" s="3"/>
      <c r="N4"/>
      <c r="O4"/>
      <c r="P4"/>
      <c r="Q4"/>
      <c r="R4"/>
      <c r="S4"/>
      <c r="T4"/>
      <c r="U4"/>
      <c r="V4"/>
      <c r="W4"/>
      <c r="X4" s="3"/>
    </row>
    <row r="5" spans="2:24" ht="13.5" thickBot="1" x14ac:dyDescent="0.2">
      <c r="B5" s="8"/>
      <c r="C5" s="9"/>
      <c r="D5" s="9"/>
      <c r="E5" s="9"/>
      <c r="F5" s="9"/>
      <c r="G5" s="2"/>
      <c r="H5" s="10"/>
      <c r="I5" s="2"/>
      <c r="J5" s="2"/>
      <c r="K5" s="2"/>
      <c r="L5" s="9" t="s">
        <v>1</v>
      </c>
      <c r="N5"/>
      <c r="O5"/>
      <c r="P5"/>
      <c r="Q5"/>
      <c r="R5"/>
      <c r="S5"/>
      <c r="T5"/>
      <c r="U5"/>
      <c r="V5"/>
      <c r="W5"/>
      <c r="X5" s="2"/>
    </row>
    <row r="6" spans="2:24" ht="24" customHeight="1" thickBot="1" x14ac:dyDescent="0.2">
      <c r="B6" s="39" t="s">
        <v>2</v>
      </c>
      <c r="C6" s="42" t="s">
        <v>3</v>
      </c>
      <c r="D6" s="44" t="s">
        <v>4</v>
      </c>
      <c r="E6" s="45"/>
      <c r="F6" s="45"/>
      <c r="G6" s="46"/>
      <c r="H6" s="50" t="s">
        <v>5</v>
      </c>
      <c r="I6" s="51"/>
      <c r="J6" s="51"/>
      <c r="K6" s="51"/>
      <c r="L6" s="42" t="s">
        <v>3</v>
      </c>
      <c r="M6" s="1"/>
      <c r="N6"/>
      <c r="O6"/>
      <c r="P6"/>
      <c r="Q6"/>
      <c r="R6"/>
      <c r="S6"/>
      <c r="T6"/>
      <c r="U6"/>
      <c r="V6"/>
      <c r="W6"/>
      <c r="X6" s="2"/>
    </row>
    <row r="7" spans="2:24" ht="16.5" customHeight="1" thickBot="1" x14ac:dyDescent="0.2">
      <c r="B7" s="40"/>
      <c r="C7" s="43"/>
      <c r="D7" s="47"/>
      <c r="E7" s="48"/>
      <c r="F7" s="48"/>
      <c r="G7" s="49"/>
      <c r="H7" s="47" t="s">
        <v>6</v>
      </c>
      <c r="I7" s="48"/>
      <c r="J7" s="49"/>
      <c r="K7" s="11" t="s">
        <v>7</v>
      </c>
      <c r="L7" s="43"/>
      <c r="M7" s="1"/>
      <c r="N7"/>
      <c r="O7"/>
      <c r="P7"/>
      <c r="Q7"/>
      <c r="R7"/>
      <c r="S7"/>
      <c r="T7"/>
      <c r="U7"/>
      <c r="V7"/>
      <c r="W7"/>
      <c r="X7" s="2"/>
    </row>
    <row r="8" spans="2:24" s="14" customFormat="1" ht="46.5" customHeight="1" thickBot="1" x14ac:dyDescent="0.2">
      <c r="B8" s="40"/>
      <c r="C8" s="12">
        <v>43159</v>
      </c>
      <c r="D8" s="13" t="s">
        <v>8</v>
      </c>
      <c r="E8" s="13" t="s">
        <v>9</v>
      </c>
      <c r="F8" s="13" t="s">
        <v>10</v>
      </c>
      <c r="G8" s="13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2">
        <f>EOMONTH(C8,1)</f>
        <v>43190</v>
      </c>
      <c r="N8"/>
      <c r="O8"/>
      <c r="P8"/>
      <c r="Q8"/>
      <c r="R8"/>
      <c r="S8"/>
      <c r="T8"/>
      <c r="U8"/>
      <c r="V8"/>
      <c r="W8"/>
      <c r="X8" s="15"/>
    </row>
    <row r="9" spans="2:24" s="14" customFormat="1" ht="14.25" customHeight="1" thickBot="1" x14ac:dyDescent="0.2">
      <c r="B9" s="41"/>
      <c r="C9" s="16" t="s">
        <v>16</v>
      </c>
      <c r="D9" s="16" t="s">
        <v>17</v>
      </c>
      <c r="E9" s="16" t="s">
        <v>18</v>
      </c>
      <c r="F9" s="16" t="s">
        <v>19</v>
      </c>
      <c r="G9" s="16" t="s">
        <v>20</v>
      </c>
      <c r="H9" s="11" t="s">
        <v>21</v>
      </c>
      <c r="I9" s="11" t="s">
        <v>22</v>
      </c>
      <c r="J9" s="11" t="s">
        <v>23</v>
      </c>
      <c r="K9" s="11" t="s">
        <v>24</v>
      </c>
      <c r="L9" s="16" t="s">
        <v>25</v>
      </c>
      <c r="N9"/>
      <c r="O9"/>
      <c r="P9"/>
      <c r="Q9"/>
      <c r="R9"/>
      <c r="S9"/>
      <c r="T9"/>
      <c r="U9"/>
      <c r="V9"/>
      <c r="W9"/>
      <c r="X9" s="15"/>
    </row>
    <row r="10" spans="2:24" ht="13.9" customHeight="1" x14ac:dyDescent="0.15">
      <c r="B10" s="17"/>
      <c r="C10" s="18" t="s">
        <v>26</v>
      </c>
      <c r="D10" s="19"/>
      <c r="E10" s="19"/>
      <c r="F10" s="19"/>
      <c r="G10" s="19"/>
      <c r="H10" s="19"/>
      <c r="I10" s="19"/>
      <c r="J10" s="19"/>
      <c r="K10" s="19"/>
      <c r="L10" s="19"/>
      <c r="M10" s="1"/>
      <c r="N10"/>
      <c r="O10"/>
      <c r="P10"/>
      <c r="Q10"/>
      <c r="R10"/>
      <c r="S10"/>
      <c r="T10"/>
      <c r="U10"/>
      <c r="V10"/>
      <c r="W10"/>
      <c r="X10" s="10"/>
    </row>
    <row r="11" spans="2:24" s="2" customFormat="1" x14ac:dyDescent="0.15">
      <c r="B11" s="20" t="s">
        <v>27</v>
      </c>
      <c r="C11" s="21">
        <f t="shared" ref="C11:L11" si="0">C13+C18+C21+C25</f>
        <v>28710454460.09</v>
      </c>
      <c r="D11" s="21">
        <f t="shared" si="0"/>
        <v>13568522.119999999</v>
      </c>
      <c r="E11" s="21">
        <f t="shared" si="0"/>
        <v>1767649.1099999999</v>
      </c>
      <c r="F11" s="21">
        <f t="shared" si="0"/>
        <v>43229.29</v>
      </c>
      <c r="G11" s="21">
        <f t="shared" si="0"/>
        <v>15379400.52</v>
      </c>
      <c r="H11" s="21">
        <f t="shared" si="0"/>
        <v>84162060.719999984</v>
      </c>
      <c r="I11" s="21">
        <f t="shared" si="0"/>
        <v>0</v>
      </c>
      <c r="J11" s="21">
        <f t="shared" si="0"/>
        <v>1018570.56</v>
      </c>
      <c r="K11" s="21">
        <f t="shared" si="0"/>
        <v>415502.1</v>
      </c>
      <c r="L11" s="21">
        <f t="shared" si="0"/>
        <v>28781651067.149998</v>
      </c>
      <c r="N11"/>
      <c r="O11"/>
      <c r="P11"/>
      <c r="Q11"/>
      <c r="R11"/>
      <c r="S11"/>
      <c r="T11"/>
      <c r="U11"/>
      <c r="V11"/>
      <c r="W11"/>
      <c r="X11" s="22"/>
    </row>
    <row r="12" spans="2:24" x14ac:dyDescent="0.15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  <c r="N12"/>
      <c r="O12"/>
      <c r="P12"/>
      <c r="Q12"/>
      <c r="R12"/>
      <c r="S12"/>
      <c r="T12"/>
      <c r="U12"/>
      <c r="V12"/>
      <c r="W12"/>
      <c r="X12" s="22"/>
    </row>
    <row r="13" spans="2:24" s="2" customFormat="1" x14ac:dyDescent="0.15">
      <c r="B13" s="20" t="s">
        <v>28</v>
      </c>
      <c r="C13" s="21">
        <f t="shared" ref="C13:H13" si="1">SUM(C14:C16)</f>
        <v>28420709756.450001</v>
      </c>
      <c r="D13" s="21">
        <f t="shared" si="1"/>
        <v>7956610.6100000003</v>
      </c>
      <c r="E13" s="21">
        <f t="shared" si="1"/>
        <v>1002505.47</v>
      </c>
      <c r="F13" s="21">
        <f t="shared" si="1"/>
        <v>43229.29</v>
      </c>
      <c r="G13" s="21">
        <f t="shared" si="1"/>
        <v>9002345.3699999992</v>
      </c>
      <c r="H13" s="21">
        <f t="shared" si="1"/>
        <v>82265296.019999996</v>
      </c>
      <c r="I13" s="21">
        <f t="shared" ref="I13" si="2">SUM(I14:I16)</f>
        <v>0</v>
      </c>
      <c r="J13" s="21">
        <f>SUM(J14:J16)</f>
        <v>769308.76</v>
      </c>
      <c r="K13" s="21">
        <f>SUM(K14:K16)</f>
        <v>415502.1</v>
      </c>
      <c r="L13" s="21">
        <f>SUM(L14:L16)</f>
        <v>28495372248.52</v>
      </c>
      <c r="N13"/>
      <c r="O13"/>
      <c r="P13"/>
      <c r="Q13"/>
      <c r="R13"/>
      <c r="S13"/>
      <c r="T13"/>
      <c r="U13"/>
      <c r="V13"/>
      <c r="W13"/>
      <c r="X13" s="22"/>
    </row>
    <row r="14" spans="2:24" x14ac:dyDescent="0.15">
      <c r="B14" s="23" t="s">
        <v>29</v>
      </c>
      <c r="C14" s="24">
        <v>43776290.739999995</v>
      </c>
      <c r="D14" s="24">
        <v>0</v>
      </c>
      <c r="E14" s="24">
        <v>0</v>
      </c>
      <c r="F14" s="24">
        <v>0</v>
      </c>
      <c r="G14" s="25">
        <f>SUM(D14:F14)</f>
        <v>0</v>
      </c>
      <c r="H14" s="24">
        <v>1104193.83</v>
      </c>
      <c r="I14" s="24">
        <v>0</v>
      </c>
      <c r="J14" s="24">
        <v>0</v>
      </c>
      <c r="K14" s="24">
        <v>0</v>
      </c>
      <c r="L14" s="24">
        <v>44880484.57</v>
      </c>
      <c r="M14" s="1"/>
      <c r="N14"/>
      <c r="O14"/>
      <c r="P14"/>
      <c r="Q14"/>
      <c r="R14"/>
      <c r="S14"/>
      <c r="T14"/>
      <c r="U14"/>
      <c r="V14"/>
      <c r="W14"/>
      <c r="X14" s="22"/>
    </row>
    <row r="15" spans="2:24" s="26" customFormat="1" x14ac:dyDescent="0.15">
      <c r="B15" s="23" t="s">
        <v>30</v>
      </c>
      <c r="C15" s="24">
        <v>518751481.07999998</v>
      </c>
      <c r="D15" s="24">
        <v>7956610.6100000003</v>
      </c>
      <c r="E15" s="24">
        <v>1002505.47</v>
      </c>
      <c r="F15" s="24">
        <v>43229.29</v>
      </c>
      <c r="G15" s="25">
        <f>SUM(D15:F15)</f>
        <v>9002345.3699999992</v>
      </c>
      <c r="H15" s="24">
        <v>0</v>
      </c>
      <c r="I15" s="24">
        <v>0</v>
      </c>
      <c r="J15" s="24">
        <v>769308.76</v>
      </c>
      <c r="K15" s="24">
        <v>415502.1</v>
      </c>
      <c r="L15" s="24">
        <v>511148677.13</v>
      </c>
      <c r="N15"/>
      <c r="O15"/>
      <c r="P15"/>
      <c r="Q15"/>
      <c r="R15"/>
      <c r="S15"/>
      <c r="T15"/>
      <c r="U15"/>
      <c r="V15"/>
      <c r="W15"/>
      <c r="X15" s="22"/>
    </row>
    <row r="16" spans="2:24" x14ac:dyDescent="0.15">
      <c r="B16" s="23" t="s">
        <v>31</v>
      </c>
      <c r="C16" s="24">
        <v>27858181984.630001</v>
      </c>
      <c r="D16" s="24">
        <v>0</v>
      </c>
      <c r="E16" s="24">
        <v>0</v>
      </c>
      <c r="F16" s="24">
        <v>0</v>
      </c>
      <c r="G16" s="25">
        <f>SUM(D16:F16)</f>
        <v>0</v>
      </c>
      <c r="H16" s="24">
        <v>81161102.189999998</v>
      </c>
      <c r="I16" s="24">
        <v>0</v>
      </c>
      <c r="J16" s="24">
        <v>0</v>
      </c>
      <c r="K16" s="24">
        <v>0</v>
      </c>
      <c r="L16" s="24">
        <v>27939343086.82</v>
      </c>
      <c r="M16" s="1"/>
      <c r="N16"/>
      <c r="O16"/>
      <c r="P16"/>
      <c r="Q16"/>
      <c r="R16"/>
      <c r="S16"/>
      <c r="T16"/>
      <c r="U16"/>
      <c r="V16"/>
      <c r="W16"/>
      <c r="X16" s="22"/>
    </row>
    <row r="17" spans="2:24" x14ac:dyDescent="0.1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"/>
      <c r="N17"/>
      <c r="O17"/>
      <c r="P17"/>
      <c r="Q17"/>
      <c r="R17"/>
      <c r="S17"/>
      <c r="T17"/>
      <c r="U17"/>
      <c r="V17"/>
      <c r="W17"/>
      <c r="X17" s="22"/>
    </row>
    <row r="18" spans="2:24" s="2" customFormat="1" x14ac:dyDescent="0.15">
      <c r="B18" s="20" t="s">
        <v>32</v>
      </c>
      <c r="C18" s="21">
        <f>SUM(C19:C19)</f>
        <v>63922962.379999995</v>
      </c>
      <c r="D18" s="21">
        <f>SUM(D19:D19)</f>
        <v>0</v>
      </c>
      <c r="E18" s="21">
        <f t="shared" ref="E18:K18" si="3">SUM(E19:E19)</f>
        <v>0</v>
      </c>
      <c r="F18" s="21">
        <f t="shared" si="3"/>
        <v>0</v>
      </c>
      <c r="G18" s="21">
        <f t="shared" si="3"/>
        <v>0</v>
      </c>
      <c r="H18" s="21">
        <f t="shared" si="3"/>
        <v>1554291.8800000001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>SUM(L19:L19)</f>
        <v>65477254.260000005</v>
      </c>
      <c r="N18"/>
      <c r="O18"/>
      <c r="P18"/>
      <c r="Q18"/>
      <c r="R18"/>
      <c r="S18"/>
      <c r="T18"/>
      <c r="U18"/>
      <c r="V18"/>
      <c r="W18"/>
      <c r="X18" s="22"/>
    </row>
    <row r="19" spans="2:24" x14ac:dyDescent="0.15">
      <c r="B19" s="23" t="s">
        <v>33</v>
      </c>
      <c r="C19" s="24">
        <v>63922962.379999995</v>
      </c>
      <c r="D19" s="24">
        <v>0</v>
      </c>
      <c r="E19" s="24">
        <v>0</v>
      </c>
      <c r="F19" s="24">
        <v>0</v>
      </c>
      <c r="G19" s="25">
        <f>SUM(D19:F19)</f>
        <v>0</v>
      </c>
      <c r="H19" s="24">
        <v>1554291.8800000001</v>
      </c>
      <c r="I19" s="24">
        <v>0</v>
      </c>
      <c r="J19" s="24">
        <v>0</v>
      </c>
      <c r="K19" s="24">
        <v>0</v>
      </c>
      <c r="L19" s="24">
        <v>65477254.260000005</v>
      </c>
      <c r="M19" s="1"/>
      <c r="N19"/>
      <c r="O19"/>
      <c r="P19"/>
      <c r="Q19"/>
      <c r="R19"/>
      <c r="S19"/>
      <c r="T19"/>
      <c r="U19"/>
      <c r="V19"/>
      <c r="W19"/>
      <c r="X19" s="22"/>
    </row>
    <row r="20" spans="2:24" x14ac:dyDescent="0.1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"/>
      <c r="N20"/>
      <c r="O20"/>
      <c r="P20"/>
      <c r="Q20"/>
      <c r="R20"/>
      <c r="S20"/>
      <c r="T20"/>
      <c r="U20"/>
      <c r="V20"/>
      <c r="W20"/>
      <c r="X20" s="22"/>
    </row>
    <row r="21" spans="2:24" s="2" customFormat="1" x14ac:dyDescent="0.15">
      <c r="B21" s="20" t="s">
        <v>34</v>
      </c>
      <c r="C21" s="21">
        <f>SUM(C22:C23)</f>
        <v>114860196.12</v>
      </c>
      <c r="D21" s="21">
        <f>SUM(D22:D23)</f>
        <v>5149150.8900000006</v>
      </c>
      <c r="E21" s="21">
        <f>SUM(E22:E23)</f>
        <v>642721.26</v>
      </c>
      <c r="F21" s="21">
        <f t="shared" ref="F21:K21" si="4">SUM(F22:F23)</f>
        <v>0</v>
      </c>
      <c r="G21" s="21">
        <f>SUM(G22:G23)</f>
        <v>5791872.1499999994</v>
      </c>
      <c r="H21" s="21">
        <f>SUM(H22:H23)</f>
        <v>0</v>
      </c>
      <c r="I21" s="21">
        <f t="shared" si="4"/>
        <v>0</v>
      </c>
      <c r="J21" s="21">
        <f t="shared" si="4"/>
        <v>249261.80000000008</v>
      </c>
      <c r="K21" s="21">
        <f t="shared" si="4"/>
        <v>0</v>
      </c>
      <c r="L21" s="21">
        <f>SUM(L22:L23)</f>
        <v>109960307.02999999</v>
      </c>
      <c r="N21"/>
      <c r="O21"/>
      <c r="P21"/>
      <c r="Q21"/>
      <c r="R21"/>
      <c r="S21"/>
      <c r="T21"/>
      <c r="U21"/>
      <c r="V21"/>
      <c r="W21"/>
      <c r="X21" s="22"/>
    </row>
    <row r="22" spans="2:24" ht="15.75" x14ac:dyDescent="0.15">
      <c r="B22" s="23" t="s">
        <v>35</v>
      </c>
      <c r="C22" s="24">
        <v>44842769.200000003</v>
      </c>
      <c r="D22" s="24">
        <v>4064474.41</v>
      </c>
      <c r="E22" s="24">
        <v>316720.09999999998</v>
      </c>
      <c r="F22" s="24">
        <v>0</v>
      </c>
      <c r="G22" s="25">
        <f>SUM(D22:F22)</f>
        <v>4381194.51</v>
      </c>
      <c r="H22" s="24">
        <v>0</v>
      </c>
      <c r="I22" s="24">
        <v>0</v>
      </c>
      <c r="J22" s="24">
        <v>43573.85</v>
      </c>
      <c r="K22" s="24">
        <v>0</v>
      </c>
      <c r="L22" s="24">
        <v>40821868.640000001</v>
      </c>
      <c r="M22" s="1"/>
      <c r="N22"/>
      <c r="O22"/>
      <c r="P22"/>
      <c r="Q22"/>
      <c r="R22"/>
      <c r="S22"/>
      <c r="T22"/>
      <c r="U22"/>
      <c r="V22"/>
      <c r="W22"/>
      <c r="X22" s="22"/>
    </row>
    <row r="23" spans="2:24" x14ac:dyDescent="0.15">
      <c r="B23" s="23" t="s">
        <v>36</v>
      </c>
      <c r="C23" s="24">
        <v>70017426.920000002</v>
      </c>
      <c r="D23" s="24">
        <v>1084676.48</v>
      </c>
      <c r="E23" s="24">
        <v>326001.15999999997</v>
      </c>
      <c r="F23" s="24">
        <v>0</v>
      </c>
      <c r="G23" s="25">
        <f>SUM(D23:F23)</f>
        <v>1410677.64</v>
      </c>
      <c r="H23" s="24">
        <v>0</v>
      </c>
      <c r="I23" s="24">
        <v>0</v>
      </c>
      <c r="J23" s="24">
        <v>205687.95000000007</v>
      </c>
      <c r="K23" s="24">
        <v>0</v>
      </c>
      <c r="L23" s="24">
        <v>69138438.389999986</v>
      </c>
      <c r="M23" s="1"/>
      <c r="N23"/>
      <c r="O23"/>
      <c r="P23"/>
      <c r="Q23"/>
      <c r="R23"/>
      <c r="S23"/>
      <c r="T23"/>
      <c r="U23"/>
      <c r="V23"/>
      <c r="W23"/>
      <c r="X23" s="22"/>
    </row>
    <row r="24" spans="2:24" x14ac:dyDescent="0.15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"/>
      <c r="N24"/>
      <c r="O24"/>
      <c r="P24"/>
      <c r="Q24"/>
      <c r="R24"/>
      <c r="S24"/>
      <c r="T24"/>
      <c r="U24"/>
      <c r="V24"/>
      <c r="W24"/>
      <c r="X24" s="22"/>
    </row>
    <row r="25" spans="2:24" s="2" customFormat="1" x14ac:dyDescent="0.15">
      <c r="B25" s="20" t="s">
        <v>37</v>
      </c>
      <c r="C25" s="21">
        <f>SUM(C26:C28)</f>
        <v>110961545.14</v>
      </c>
      <c r="D25" s="21">
        <f>SUM(D26:D28)</f>
        <v>462760.62</v>
      </c>
      <c r="E25" s="21">
        <f t="shared" ref="E25:L25" si="5">SUM(E26:E28)</f>
        <v>122422.37999999999</v>
      </c>
      <c r="F25" s="21">
        <f t="shared" si="5"/>
        <v>0</v>
      </c>
      <c r="G25" s="27">
        <f>SUM(G26:G28)</f>
        <v>585183</v>
      </c>
      <c r="H25" s="21">
        <f t="shared" si="5"/>
        <v>342472.82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110841257.34</v>
      </c>
      <c r="N25"/>
      <c r="O25"/>
      <c r="P25"/>
      <c r="Q25"/>
      <c r="R25"/>
      <c r="S25"/>
      <c r="T25"/>
      <c r="U25"/>
      <c r="V25"/>
      <c r="W25"/>
      <c r="X25" s="22"/>
    </row>
    <row r="26" spans="2:24" ht="13.5" x14ac:dyDescent="0.15">
      <c r="B26" s="28" t="s">
        <v>38</v>
      </c>
      <c r="C26" s="29">
        <v>50128748.619999997</v>
      </c>
      <c r="D26" s="29">
        <v>243751.8</v>
      </c>
      <c r="E26" s="29">
        <v>12772.59</v>
      </c>
      <c r="F26" s="29">
        <v>0</v>
      </c>
      <c r="G26" s="25">
        <f>SUM(D26:F26)</f>
        <v>256524.38999999998</v>
      </c>
      <c r="H26" s="29">
        <v>238389.31</v>
      </c>
      <c r="I26" s="29">
        <v>0</v>
      </c>
      <c r="J26" s="29">
        <v>0</v>
      </c>
      <c r="K26" s="29">
        <v>0</v>
      </c>
      <c r="L26" s="29">
        <v>50123386.129999995</v>
      </c>
      <c r="M26" s="1"/>
      <c r="N26"/>
      <c r="O26"/>
      <c r="P26"/>
      <c r="Q26"/>
      <c r="R26"/>
      <c r="S26"/>
      <c r="T26"/>
      <c r="U26"/>
      <c r="V26"/>
      <c r="W26"/>
      <c r="X26" s="22"/>
    </row>
    <row r="27" spans="2:24" ht="13.5" x14ac:dyDescent="0.15">
      <c r="B27" s="28" t="s">
        <v>39</v>
      </c>
      <c r="C27" s="29">
        <v>671458.33</v>
      </c>
      <c r="D27" s="29">
        <v>3289.8</v>
      </c>
      <c r="E27" s="29">
        <v>172.39</v>
      </c>
      <c r="F27" s="29">
        <v>0</v>
      </c>
      <c r="G27" s="25">
        <f>SUM(D27:F27)</f>
        <v>3462.19</v>
      </c>
      <c r="H27" s="29">
        <v>3191.7200000000003</v>
      </c>
      <c r="I27" s="29">
        <v>0</v>
      </c>
      <c r="J27" s="29">
        <v>0</v>
      </c>
      <c r="K27" s="29">
        <v>0</v>
      </c>
      <c r="L27" s="29">
        <v>671360.25</v>
      </c>
      <c r="M27" s="1"/>
      <c r="N27"/>
      <c r="O27"/>
      <c r="P27"/>
      <c r="Q27"/>
      <c r="R27"/>
      <c r="S27"/>
      <c r="T27"/>
      <c r="U27"/>
      <c r="V27"/>
      <c r="W27"/>
      <c r="X27" s="22"/>
    </row>
    <row r="28" spans="2:24" x14ac:dyDescent="0.15">
      <c r="B28" s="23" t="s">
        <v>40</v>
      </c>
      <c r="C28" s="29">
        <v>60161338.190000005</v>
      </c>
      <c r="D28" s="29">
        <v>215719.02</v>
      </c>
      <c r="E28" s="29">
        <v>109477.4</v>
      </c>
      <c r="F28" s="29">
        <v>0</v>
      </c>
      <c r="G28" s="25">
        <f>SUM(D28:F28)</f>
        <v>325196.42</v>
      </c>
      <c r="H28" s="29">
        <v>100891.79</v>
      </c>
      <c r="I28" s="29">
        <v>0</v>
      </c>
      <c r="J28" s="29">
        <v>0</v>
      </c>
      <c r="K28" s="29">
        <v>0</v>
      </c>
      <c r="L28" s="29">
        <v>60046510.960000001</v>
      </c>
      <c r="M28" s="1"/>
      <c r="N28"/>
      <c r="O28"/>
      <c r="P28"/>
      <c r="Q28"/>
      <c r="R28"/>
      <c r="S28"/>
      <c r="T28"/>
      <c r="U28"/>
      <c r="V28"/>
      <c r="W28"/>
      <c r="X28" s="22"/>
    </row>
    <row r="29" spans="2:24" x14ac:dyDescent="0.15">
      <c r="B29" s="23"/>
      <c r="C29" s="29"/>
      <c r="D29" s="29"/>
      <c r="E29" s="29"/>
      <c r="F29" s="29"/>
      <c r="G29" s="25"/>
      <c r="H29" s="29"/>
      <c r="I29" s="29"/>
      <c r="J29" s="29"/>
      <c r="K29" s="29"/>
      <c r="L29" s="29"/>
      <c r="M29" s="1"/>
      <c r="N29"/>
      <c r="O29"/>
      <c r="P29"/>
      <c r="Q29"/>
      <c r="R29"/>
      <c r="S29"/>
      <c r="T29"/>
      <c r="U29"/>
      <c r="V29"/>
      <c r="W29"/>
      <c r="X29" s="22"/>
    </row>
    <row r="30" spans="2:24" x14ac:dyDescent="0.15">
      <c r="B30" s="2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"/>
      <c r="N30"/>
      <c r="O30"/>
      <c r="P30"/>
      <c r="Q30"/>
      <c r="R30"/>
      <c r="S30"/>
      <c r="T30"/>
      <c r="U30"/>
      <c r="V30"/>
      <c r="W30"/>
      <c r="X30" s="22"/>
    </row>
    <row r="31" spans="2:24" s="2" customFormat="1" x14ac:dyDescent="0.15">
      <c r="B31" s="20" t="s">
        <v>41</v>
      </c>
      <c r="C31" s="30">
        <f>C33</f>
        <v>459124005.23000002</v>
      </c>
      <c r="D31" s="30">
        <f>D33</f>
        <v>0</v>
      </c>
      <c r="E31" s="30">
        <f t="shared" ref="E31:F31" si="6">E33</f>
        <v>0</v>
      </c>
      <c r="F31" s="30">
        <f t="shared" si="6"/>
        <v>0</v>
      </c>
      <c r="G31" s="30">
        <f>G33</f>
        <v>0</v>
      </c>
      <c r="H31" s="30">
        <f t="shared" ref="H31:L31" si="7">H33</f>
        <v>11163636.489999998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>L33</f>
        <v>470287641.72000003</v>
      </c>
      <c r="N31"/>
      <c r="O31"/>
      <c r="P31"/>
      <c r="Q31"/>
      <c r="R31"/>
      <c r="S31"/>
      <c r="T31"/>
      <c r="U31"/>
      <c r="V31"/>
      <c r="W31"/>
      <c r="X31" s="22"/>
    </row>
    <row r="32" spans="2:24" s="2" customFormat="1" x14ac:dyDescent="0.15">
      <c r="B32" s="20"/>
      <c r="C32" s="30"/>
      <c r="D32" s="30"/>
      <c r="E32" s="30"/>
      <c r="F32" s="30"/>
      <c r="G32" s="30"/>
      <c r="H32" s="30"/>
      <c r="I32" s="30"/>
      <c r="J32" s="30"/>
      <c r="K32" s="30"/>
      <c r="L32" s="30"/>
      <c r="N32"/>
      <c r="O32"/>
      <c r="P32"/>
      <c r="Q32"/>
      <c r="R32"/>
      <c r="S32"/>
      <c r="T32"/>
      <c r="U32"/>
      <c r="V32"/>
      <c r="W32"/>
      <c r="X32" s="22"/>
    </row>
    <row r="33" spans="2:24" s="2" customFormat="1" x14ac:dyDescent="0.15">
      <c r="B33" s="20" t="s">
        <v>42</v>
      </c>
      <c r="C33" s="21">
        <f>SUM(C34:C36)</f>
        <v>459124005.23000002</v>
      </c>
      <c r="D33" s="21">
        <f>SUM(D34:D36)</f>
        <v>0</v>
      </c>
      <c r="E33" s="21">
        <f t="shared" ref="E33:L33" si="8">SUM(E34:E36)</f>
        <v>0</v>
      </c>
      <c r="F33" s="21">
        <f t="shared" si="8"/>
        <v>0</v>
      </c>
      <c r="G33" s="30">
        <f>SUM(G34:G36)</f>
        <v>0</v>
      </c>
      <c r="H33" s="21">
        <f t="shared" si="8"/>
        <v>11163636.489999998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470287641.72000003</v>
      </c>
      <c r="N33"/>
      <c r="O33"/>
      <c r="P33"/>
      <c r="Q33"/>
      <c r="R33"/>
      <c r="S33"/>
      <c r="T33"/>
      <c r="U33"/>
      <c r="V33"/>
      <c r="W33"/>
      <c r="X33" s="22"/>
    </row>
    <row r="34" spans="2:24" x14ac:dyDescent="0.15">
      <c r="B34" s="23" t="s">
        <v>43</v>
      </c>
      <c r="C34" s="24">
        <v>133585872.81</v>
      </c>
      <c r="D34" s="24">
        <v>0</v>
      </c>
      <c r="E34" s="24">
        <v>0</v>
      </c>
      <c r="F34" s="24">
        <v>0</v>
      </c>
      <c r="G34" s="25">
        <f>SUM(D34:F34)</f>
        <v>0</v>
      </c>
      <c r="H34" s="24">
        <v>3248151.0599999996</v>
      </c>
      <c r="I34" s="24">
        <v>0</v>
      </c>
      <c r="J34" s="24">
        <v>0</v>
      </c>
      <c r="K34" s="24">
        <v>0</v>
      </c>
      <c r="L34" s="24">
        <v>136834023.87</v>
      </c>
      <c r="M34" s="1"/>
      <c r="N34"/>
      <c r="O34"/>
      <c r="P34"/>
      <c r="Q34"/>
      <c r="R34"/>
      <c r="S34"/>
      <c r="T34"/>
      <c r="U34"/>
      <c r="V34"/>
      <c r="W34"/>
      <c r="X34" s="22"/>
    </row>
    <row r="35" spans="2:24" x14ac:dyDescent="0.15">
      <c r="B35" s="23" t="s">
        <v>44</v>
      </c>
      <c r="C35" s="24">
        <v>115260211.66999999</v>
      </c>
      <c r="D35" s="24">
        <v>0</v>
      </c>
      <c r="E35" s="24">
        <v>0</v>
      </c>
      <c r="F35" s="24">
        <v>0</v>
      </c>
      <c r="G35" s="25">
        <f>SUM(D35:F35)</f>
        <v>0</v>
      </c>
      <c r="H35" s="24">
        <v>2802561.16</v>
      </c>
      <c r="I35" s="24">
        <v>0</v>
      </c>
      <c r="J35" s="24">
        <v>0</v>
      </c>
      <c r="K35" s="24">
        <v>0</v>
      </c>
      <c r="L35" s="24">
        <v>118062772.83</v>
      </c>
      <c r="M35" s="1"/>
      <c r="N35"/>
      <c r="O35"/>
      <c r="P35"/>
      <c r="Q35"/>
      <c r="R35"/>
      <c r="S35"/>
      <c r="T35"/>
      <c r="U35"/>
      <c r="V35"/>
      <c r="W35"/>
      <c r="X35" s="22"/>
    </row>
    <row r="36" spans="2:24" x14ac:dyDescent="0.15">
      <c r="B36" s="23" t="s">
        <v>45</v>
      </c>
      <c r="C36" s="24">
        <v>210277920.75</v>
      </c>
      <c r="D36" s="24">
        <v>0</v>
      </c>
      <c r="E36" s="24">
        <v>0</v>
      </c>
      <c r="F36" s="24">
        <v>0</v>
      </c>
      <c r="G36" s="25">
        <f>SUM(D36:F36)</f>
        <v>0</v>
      </c>
      <c r="H36" s="24">
        <v>5112924.2699999996</v>
      </c>
      <c r="I36" s="24">
        <v>0</v>
      </c>
      <c r="J36" s="24">
        <v>0</v>
      </c>
      <c r="K36" s="24">
        <v>0</v>
      </c>
      <c r="L36" s="24">
        <v>215390845.02000001</v>
      </c>
      <c r="M36" s="1"/>
      <c r="N36"/>
      <c r="O36"/>
      <c r="P36"/>
      <c r="Q36"/>
      <c r="R36"/>
      <c r="S36"/>
      <c r="T36"/>
      <c r="U36"/>
      <c r="V36"/>
      <c r="W36"/>
      <c r="X36" s="22"/>
    </row>
    <row r="37" spans="2:24" ht="13.5" thickBot="1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"/>
      <c r="N37"/>
      <c r="O37"/>
      <c r="P37"/>
      <c r="Q37"/>
      <c r="R37"/>
      <c r="S37"/>
      <c r="T37"/>
      <c r="U37"/>
      <c r="V37"/>
      <c r="W37"/>
      <c r="X37" s="22"/>
    </row>
    <row r="38" spans="2:24" s="2" customFormat="1" ht="25.15" customHeight="1" thickBot="1" x14ac:dyDescent="0.2">
      <c r="B38" s="31" t="s">
        <v>11</v>
      </c>
      <c r="C38" s="32">
        <f>C11+C31</f>
        <v>29169578465.32</v>
      </c>
      <c r="D38" s="32">
        <f>D11+D31</f>
        <v>13568522.119999999</v>
      </c>
      <c r="E38" s="32">
        <f>E11+E31</f>
        <v>1767649.1099999999</v>
      </c>
      <c r="F38" s="32">
        <f>F11+F31</f>
        <v>43229.29</v>
      </c>
      <c r="G38" s="32">
        <f>G31+G11</f>
        <v>15379400.52</v>
      </c>
      <c r="H38" s="32">
        <f>H31+H11</f>
        <v>95325697.209999979</v>
      </c>
      <c r="I38" s="32">
        <f>I31+I11</f>
        <v>0</v>
      </c>
      <c r="J38" s="32">
        <f>J31+J11</f>
        <v>1018570.56</v>
      </c>
      <c r="K38" s="32">
        <f>K31+K11</f>
        <v>415502.1</v>
      </c>
      <c r="L38" s="32">
        <f>L11+L31</f>
        <v>29251938708.869999</v>
      </c>
      <c r="N38"/>
      <c r="O38"/>
      <c r="P38"/>
      <c r="Q38"/>
      <c r="R38"/>
      <c r="S38"/>
      <c r="T38"/>
      <c r="U38"/>
      <c r="V38"/>
      <c r="W38"/>
      <c r="X38" s="22"/>
    </row>
    <row r="39" spans="2:24" s="2" customFormat="1" ht="15" customHeight="1" x14ac:dyDescent="0.15">
      <c r="B39" s="15"/>
      <c r="C39" s="54"/>
      <c r="D39" s="54"/>
      <c r="E39" s="54"/>
      <c r="F39" s="54"/>
      <c r="G39" s="54"/>
      <c r="H39" s="54"/>
      <c r="I39" s="54"/>
      <c r="J39" s="54"/>
      <c r="K39" s="54"/>
      <c r="L39" s="54"/>
      <c r="N39"/>
      <c r="O39"/>
      <c r="P39"/>
      <c r="Q39"/>
      <c r="R39"/>
      <c r="S39"/>
      <c r="T39"/>
      <c r="U39"/>
      <c r="V39"/>
      <c r="W39"/>
      <c r="X39" s="22"/>
    </row>
    <row r="40" spans="2:24" s="2" customFormat="1" ht="15" customHeight="1" x14ac:dyDescent="0.15">
      <c r="B40" s="15"/>
      <c r="C40" s="54"/>
      <c r="D40" s="54"/>
      <c r="E40" s="54"/>
      <c r="F40" s="54"/>
      <c r="G40" s="54"/>
      <c r="H40" s="54"/>
      <c r="I40" s="54"/>
      <c r="J40" s="54"/>
      <c r="K40" s="54"/>
      <c r="L40" s="54"/>
      <c r="N40"/>
      <c r="O40"/>
      <c r="P40"/>
      <c r="Q40"/>
      <c r="R40"/>
      <c r="S40"/>
      <c r="T40"/>
      <c r="U40"/>
      <c r="V40"/>
      <c r="W40"/>
      <c r="X40" s="22"/>
    </row>
    <row r="41" spans="2:24" s="2" customFormat="1" ht="18.75" customHeight="1" x14ac:dyDescent="0.15">
      <c r="B41" s="38" t="s">
        <v>51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N41"/>
      <c r="O41"/>
      <c r="P41"/>
      <c r="Q41"/>
      <c r="R41"/>
      <c r="S41"/>
      <c r="T41"/>
      <c r="U41"/>
      <c r="V41"/>
      <c r="W41"/>
      <c r="X41" s="22"/>
    </row>
    <row r="42" spans="2:24" s="2" customFormat="1" ht="18.75" customHeight="1" x14ac:dyDescent="0.15">
      <c r="B42" s="5"/>
      <c r="C42" s="6"/>
      <c r="D42" s="6"/>
      <c r="E42" s="6"/>
      <c r="F42" s="6"/>
      <c r="G42" s="6"/>
      <c r="H42" s="6"/>
      <c r="I42" s="6"/>
      <c r="J42" s="4"/>
      <c r="K42" s="4"/>
      <c r="L42" s="6"/>
      <c r="N42"/>
      <c r="O42"/>
      <c r="P42"/>
      <c r="Q42"/>
      <c r="R42"/>
      <c r="S42"/>
      <c r="T42"/>
      <c r="U42"/>
      <c r="V42"/>
      <c r="W42"/>
      <c r="X42" s="22"/>
    </row>
    <row r="43" spans="2:24" s="2" customFormat="1" ht="18.75" customHeight="1" x14ac:dyDescent="0.15">
      <c r="B43" s="5"/>
      <c r="E43" s="1"/>
      <c r="F43" s="1"/>
      <c r="G43" s="3"/>
      <c r="H43" s="3"/>
      <c r="I43" s="4"/>
      <c r="J43" s="4"/>
      <c r="K43" s="3"/>
      <c r="L43" s="7"/>
      <c r="N43"/>
      <c r="O43"/>
      <c r="P43"/>
      <c r="Q43"/>
      <c r="R43"/>
      <c r="S43"/>
      <c r="T43"/>
      <c r="U43"/>
      <c r="V43"/>
      <c r="W43"/>
      <c r="X43" s="22"/>
    </row>
    <row r="44" spans="2:24" s="2" customFormat="1" ht="18.75" customHeight="1" thickBot="1" x14ac:dyDescent="0.2">
      <c r="B44" s="8"/>
      <c r="C44" s="9"/>
      <c r="D44" s="9"/>
      <c r="E44" s="9"/>
      <c r="F44" s="9"/>
      <c r="H44" s="15"/>
      <c r="I44" s="9"/>
      <c r="J44" s="4"/>
      <c r="K44" s="9"/>
      <c r="L44" s="9" t="s">
        <v>1</v>
      </c>
      <c r="N44"/>
      <c r="O44"/>
      <c r="P44"/>
      <c r="Q44"/>
      <c r="R44"/>
      <c r="S44"/>
      <c r="T44"/>
      <c r="U44"/>
      <c r="V44"/>
      <c r="W44"/>
      <c r="X44" s="22"/>
    </row>
    <row r="45" spans="2:24" s="2" customFormat="1" ht="25.15" customHeight="1" thickBot="1" x14ac:dyDescent="0.2">
      <c r="B45" s="39" t="s">
        <v>26</v>
      </c>
      <c r="C45" s="42" t="s">
        <v>3</v>
      </c>
      <c r="D45" s="44" t="s">
        <v>4</v>
      </c>
      <c r="E45" s="45"/>
      <c r="F45" s="45"/>
      <c r="G45" s="46"/>
      <c r="H45" s="50" t="s">
        <v>5</v>
      </c>
      <c r="I45" s="51"/>
      <c r="J45" s="51"/>
      <c r="K45" s="51"/>
      <c r="L45" s="42" t="s">
        <v>3</v>
      </c>
      <c r="N45"/>
      <c r="O45"/>
      <c r="P45"/>
      <c r="Q45"/>
      <c r="R45"/>
      <c r="S45"/>
      <c r="T45"/>
      <c r="U45"/>
      <c r="V45"/>
      <c r="W45"/>
      <c r="X45" s="22"/>
    </row>
    <row r="46" spans="2:24" s="2" customFormat="1" ht="25.15" customHeight="1" thickBot="1" x14ac:dyDescent="0.2">
      <c r="B46" s="40"/>
      <c r="C46" s="43"/>
      <c r="D46" s="47"/>
      <c r="E46" s="48"/>
      <c r="F46" s="48"/>
      <c r="G46" s="49"/>
      <c r="H46" s="47" t="s">
        <v>6</v>
      </c>
      <c r="I46" s="48"/>
      <c r="J46" s="49"/>
      <c r="K46" s="11" t="s">
        <v>7</v>
      </c>
      <c r="L46" s="43"/>
      <c r="N46"/>
      <c r="O46"/>
      <c r="P46"/>
      <c r="Q46"/>
      <c r="R46"/>
      <c r="S46"/>
      <c r="T46"/>
      <c r="U46"/>
      <c r="V46"/>
      <c r="W46"/>
      <c r="X46" s="22"/>
    </row>
    <row r="47" spans="2:24" s="2" customFormat="1" ht="48.75" customHeight="1" thickBot="1" x14ac:dyDescent="0.2">
      <c r="B47" s="40"/>
      <c r="C47" s="12">
        <v>43100</v>
      </c>
      <c r="D47" s="13" t="s">
        <v>8</v>
      </c>
      <c r="E47" s="13" t="s">
        <v>9</v>
      </c>
      <c r="F47" s="13" t="s">
        <v>10</v>
      </c>
      <c r="G47" s="13" t="s">
        <v>11</v>
      </c>
      <c r="H47" s="11" t="s">
        <v>12</v>
      </c>
      <c r="I47" s="11" t="s">
        <v>13</v>
      </c>
      <c r="J47" s="11" t="s">
        <v>14</v>
      </c>
      <c r="K47" s="11" t="s">
        <v>15</v>
      </c>
      <c r="L47" s="12">
        <f>L8</f>
        <v>43190</v>
      </c>
      <c r="N47"/>
      <c r="O47"/>
      <c r="P47"/>
      <c r="Q47"/>
      <c r="R47"/>
      <c r="S47"/>
      <c r="T47"/>
      <c r="U47"/>
      <c r="V47"/>
      <c r="W47"/>
      <c r="X47" s="22"/>
    </row>
    <row r="48" spans="2:24" s="2" customFormat="1" ht="16.5" customHeight="1" thickBot="1" x14ac:dyDescent="0.2">
      <c r="B48" s="41"/>
      <c r="C48" s="16" t="s">
        <v>16</v>
      </c>
      <c r="D48" s="16" t="s">
        <v>17</v>
      </c>
      <c r="E48" s="16" t="s">
        <v>18</v>
      </c>
      <c r="F48" s="16" t="s">
        <v>19</v>
      </c>
      <c r="G48" s="16" t="s">
        <v>20</v>
      </c>
      <c r="H48" s="11" t="s">
        <v>21</v>
      </c>
      <c r="I48" s="11" t="s">
        <v>22</v>
      </c>
      <c r="J48" s="11" t="s">
        <v>23</v>
      </c>
      <c r="K48" s="11" t="s">
        <v>24</v>
      </c>
      <c r="L48" s="16" t="s">
        <v>25</v>
      </c>
      <c r="N48"/>
      <c r="O48"/>
      <c r="P48"/>
      <c r="Q48"/>
      <c r="R48"/>
      <c r="S48"/>
      <c r="T48"/>
      <c r="U48"/>
      <c r="V48"/>
      <c r="W48"/>
      <c r="X48" s="22"/>
    </row>
    <row r="49" spans="2:24" s="2" customFormat="1" ht="15" customHeight="1" x14ac:dyDescent="0.15">
      <c r="B49" s="17"/>
      <c r="C49" s="18" t="s">
        <v>26</v>
      </c>
      <c r="D49" s="19"/>
      <c r="E49" s="19"/>
      <c r="F49" s="19"/>
      <c r="G49" s="19"/>
      <c r="H49" s="19"/>
      <c r="I49" s="19"/>
      <c r="J49" s="19"/>
      <c r="K49" s="19"/>
      <c r="L49" s="19"/>
      <c r="N49"/>
      <c r="O49"/>
      <c r="P49"/>
      <c r="Q49"/>
      <c r="R49"/>
      <c r="S49"/>
      <c r="T49"/>
      <c r="U49"/>
      <c r="V49"/>
      <c r="W49"/>
      <c r="X49" s="22"/>
    </row>
    <row r="50" spans="2:24" s="2" customFormat="1" ht="15" customHeight="1" x14ac:dyDescent="0.15">
      <c r="B50" s="20" t="s">
        <v>27</v>
      </c>
      <c r="C50" s="21">
        <f>C52+C57+C60+C64</f>
        <v>28831972350.330002</v>
      </c>
      <c r="D50" s="21">
        <f>D52+D57+D60+D64</f>
        <v>334817391.94</v>
      </c>
      <c r="E50" s="21">
        <f>E52+E57+E60+E64</f>
        <v>195114070.81999999</v>
      </c>
      <c r="F50" s="21">
        <f>F52+F57+F60+F64</f>
        <v>468168.04999999993</v>
      </c>
      <c r="G50" s="21">
        <f>G52+G57+G60+G64</f>
        <v>530399630.81</v>
      </c>
      <c r="H50" s="21">
        <f>H52+H57+H60+H64</f>
        <v>284561410.57999998</v>
      </c>
      <c r="I50" s="21">
        <f>I52+I57+I60+I64</f>
        <v>0</v>
      </c>
      <c r="J50" s="21">
        <f>J52+J57+J60+J64</f>
        <v>2500907.7800000003</v>
      </c>
      <c r="K50" s="21">
        <f>K52+K57+K60+K64</f>
        <v>2566209.5999999996</v>
      </c>
      <c r="L50" s="21">
        <f>L52+L57+L60+L64</f>
        <v>28781651067.149998</v>
      </c>
      <c r="N50"/>
      <c r="O50"/>
      <c r="P50"/>
      <c r="Q50"/>
      <c r="R50"/>
      <c r="S50"/>
      <c r="T50"/>
      <c r="U50"/>
      <c r="V50"/>
      <c r="W50"/>
      <c r="X50" s="22"/>
    </row>
    <row r="51" spans="2:24" s="2" customFormat="1" ht="15" customHeight="1" x14ac:dyDescent="0.15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N51"/>
      <c r="O51"/>
      <c r="P51"/>
      <c r="Q51"/>
      <c r="R51"/>
      <c r="S51"/>
      <c r="T51"/>
      <c r="U51"/>
      <c r="V51"/>
      <c r="W51"/>
      <c r="X51" s="22"/>
    </row>
    <row r="52" spans="2:24" s="2" customFormat="1" ht="15" customHeight="1" x14ac:dyDescent="0.15">
      <c r="B52" s="20" t="s">
        <v>28</v>
      </c>
      <c r="C52" s="21">
        <f>SUM(C53:C55)</f>
        <v>28527825463.350002</v>
      </c>
      <c r="D52" s="21">
        <f>SUM(D53:D55)</f>
        <v>317020376.81999999</v>
      </c>
      <c r="E52" s="21">
        <f>SUM(E53:E55)</f>
        <v>192054679.59999999</v>
      </c>
      <c r="F52" s="21">
        <f>SUM(F53:F55)</f>
        <v>468168.04999999993</v>
      </c>
      <c r="G52" s="21">
        <f>SUM(G53:G55)</f>
        <v>509543224.47000003</v>
      </c>
      <c r="H52" s="21">
        <f>SUM(H53:H55)</f>
        <v>283275655.72999996</v>
      </c>
      <c r="I52" s="21">
        <f>SUM(I53:I55)</f>
        <v>0</v>
      </c>
      <c r="J52" s="21">
        <f>SUM(J53:J55)</f>
        <v>2464971.87</v>
      </c>
      <c r="K52" s="21">
        <f>SUM(K53:K55)</f>
        <v>1173465.6099999999</v>
      </c>
      <c r="L52" s="21">
        <f>SUM(L53:L55)</f>
        <v>28495372248.52</v>
      </c>
      <c r="N52"/>
      <c r="O52"/>
      <c r="P52"/>
      <c r="Q52"/>
      <c r="R52"/>
      <c r="S52"/>
      <c r="T52"/>
      <c r="U52"/>
      <c r="V52"/>
      <c r="W52"/>
      <c r="X52" s="22"/>
    </row>
    <row r="53" spans="2:24" s="2" customFormat="1" ht="15" customHeight="1" x14ac:dyDescent="0.15">
      <c r="B53" s="23" t="s">
        <v>29</v>
      </c>
      <c r="C53" s="24">
        <v>44653706.379999995</v>
      </c>
      <c r="D53" s="24">
        <v>0</v>
      </c>
      <c r="E53" s="24">
        <v>0</v>
      </c>
      <c r="F53" s="24">
        <v>0</v>
      </c>
      <c r="G53" s="25">
        <f>SUM(D53:F53)</f>
        <v>0</v>
      </c>
      <c r="H53" s="24">
        <v>226778.19000000018</v>
      </c>
      <c r="I53" s="24">
        <v>0</v>
      </c>
      <c r="J53" s="24">
        <v>0</v>
      </c>
      <c r="K53" s="24">
        <v>0</v>
      </c>
      <c r="L53" s="24">
        <f>DDF.03!L14</f>
        <v>44880484.57</v>
      </c>
      <c r="N53"/>
      <c r="O53"/>
      <c r="P53"/>
      <c r="Q53"/>
      <c r="R53"/>
      <c r="S53"/>
      <c r="T53"/>
      <c r="U53"/>
      <c r="V53"/>
      <c r="W53"/>
      <c r="X53" s="22"/>
    </row>
    <row r="54" spans="2:24" s="2" customFormat="1" ht="15" customHeight="1" x14ac:dyDescent="0.15">
      <c r="B54" s="23" t="s">
        <v>30</v>
      </c>
      <c r="C54" s="24">
        <v>533645149.33999997</v>
      </c>
      <c r="D54" s="24">
        <v>23787978.489999998</v>
      </c>
      <c r="E54" s="24">
        <v>3116922.0999999996</v>
      </c>
      <c r="F54" s="24">
        <v>131543.57999999999</v>
      </c>
      <c r="G54" s="25">
        <f>SUM(D54:F54)</f>
        <v>27036444.169999994</v>
      </c>
      <c r="H54" s="24">
        <v>0.02</v>
      </c>
      <c r="I54" s="24">
        <v>0</v>
      </c>
      <c r="J54" s="24">
        <v>2464971.87</v>
      </c>
      <c r="K54" s="24">
        <v>1173465.6099999999</v>
      </c>
      <c r="L54" s="24">
        <f>DDF.03!L15</f>
        <v>511148677.13</v>
      </c>
      <c r="N54"/>
      <c r="O54"/>
      <c r="P54"/>
      <c r="Q54"/>
      <c r="R54"/>
      <c r="S54"/>
      <c r="T54"/>
      <c r="U54"/>
      <c r="V54"/>
      <c r="W54"/>
      <c r="X54" s="22"/>
    </row>
    <row r="55" spans="2:24" s="2" customFormat="1" ht="15" customHeight="1" x14ac:dyDescent="0.15">
      <c r="B55" s="23" t="s">
        <v>31</v>
      </c>
      <c r="C55" s="24">
        <v>27949526607.630001</v>
      </c>
      <c r="D55" s="24">
        <v>293232398.32999998</v>
      </c>
      <c r="E55" s="24">
        <v>188937757.5</v>
      </c>
      <c r="F55" s="24">
        <v>336624.47</v>
      </c>
      <c r="G55" s="25">
        <f>SUM(D55:F55)</f>
        <v>482506780.30000001</v>
      </c>
      <c r="H55" s="24">
        <v>283048877.51999998</v>
      </c>
      <c r="I55" s="24">
        <v>0</v>
      </c>
      <c r="J55" s="24">
        <v>0</v>
      </c>
      <c r="K55" s="24">
        <v>0</v>
      </c>
      <c r="L55" s="24">
        <f>DDF.03!L16</f>
        <v>27939343086.82</v>
      </c>
      <c r="N55"/>
      <c r="O55"/>
      <c r="P55"/>
      <c r="Q55"/>
      <c r="R55"/>
      <c r="S55"/>
      <c r="T55"/>
      <c r="U55"/>
      <c r="V55"/>
      <c r="W55"/>
      <c r="X55" s="22"/>
    </row>
    <row r="56" spans="2:24" s="2" customFormat="1" ht="15" customHeight="1" x14ac:dyDescent="0.1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N56"/>
      <c r="O56"/>
      <c r="P56"/>
      <c r="Q56"/>
      <c r="R56"/>
      <c r="S56"/>
      <c r="T56"/>
      <c r="U56"/>
      <c r="V56"/>
      <c r="W56"/>
      <c r="X56" s="22"/>
    </row>
    <row r="57" spans="2:24" s="2" customFormat="1" ht="15" customHeight="1" x14ac:dyDescent="0.15">
      <c r="B57" s="20" t="s">
        <v>32</v>
      </c>
      <c r="C57" s="21">
        <f>SUM(C58:C58)</f>
        <v>65166001.900000006</v>
      </c>
      <c r="D57" s="21">
        <f>SUM(D58:D58)</f>
        <v>0</v>
      </c>
      <c r="E57" s="21">
        <f>SUM(E58:E58)</f>
        <v>0</v>
      </c>
      <c r="F57" s="21">
        <f>SUM(F58:F58)</f>
        <v>0</v>
      </c>
      <c r="G57" s="21">
        <f>SUM(G58:G58)</f>
        <v>0</v>
      </c>
      <c r="H57" s="21">
        <f>SUM(H58:H58)</f>
        <v>311252.35999999987</v>
      </c>
      <c r="I57" s="21">
        <f>SUM(I58:I58)</f>
        <v>0</v>
      </c>
      <c r="J57" s="21">
        <f>SUM(J58:J58)</f>
        <v>0</v>
      </c>
      <c r="K57" s="21">
        <f>SUM(K58:K58)</f>
        <v>0</v>
      </c>
      <c r="L57" s="21">
        <f>SUM(L58:L58)</f>
        <v>65477254.260000005</v>
      </c>
      <c r="N57"/>
      <c r="O57"/>
      <c r="P57"/>
      <c r="Q57"/>
      <c r="R57"/>
      <c r="S57"/>
      <c r="T57"/>
      <c r="U57"/>
      <c r="V57"/>
      <c r="W57"/>
      <c r="X57" s="22"/>
    </row>
    <row r="58" spans="2:24" s="2" customFormat="1" ht="15" customHeight="1" x14ac:dyDescent="0.15">
      <c r="B58" s="23" t="s">
        <v>33</v>
      </c>
      <c r="C58" s="24">
        <v>65166001.900000006</v>
      </c>
      <c r="D58" s="24">
        <v>0</v>
      </c>
      <c r="E58" s="24">
        <v>0</v>
      </c>
      <c r="F58" s="24">
        <v>0</v>
      </c>
      <c r="G58" s="25">
        <f>SUM(D58:F58)</f>
        <v>0</v>
      </c>
      <c r="H58" s="24">
        <v>311252.35999999987</v>
      </c>
      <c r="I58" s="24">
        <v>0</v>
      </c>
      <c r="J58" s="24">
        <v>0</v>
      </c>
      <c r="K58" s="24">
        <v>0</v>
      </c>
      <c r="L58" s="24">
        <f>DDF.03!L19</f>
        <v>65477254.260000005</v>
      </c>
      <c r="N58"/>
      <c r="O58"/>
      <c r="P58"/>
      <c r="Q58"/>
      <c r="R58"/>
      <c r="S58"/>
      <c r="T58"/>
      <c r="U58"/>
      <c r="V58"/>
      <c r="W58"/>
      <c r="X58" s="22"/>
    </row>
    <row r="59" spans="2:24" s="2" customFormat="1" ht="15" customHeight="1" x14ac:dyDescent="0.15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N59"/>
      <c r="O59"/>
      <c r="P59"/>
      <c r="Q59"/>
      <c r="R59"/>
      <c r="S59"/>
      <c r="T59"/>
      <c r="U59"/>
      <c r="V59"/>
      <c r="W59"/>
      <c r="X59" s="22"/>
    </row>
    <row r="60" spans="2:24" s="2" customFormat="1" ht="15" customHeight="1" x14ac:dyDescent="0.15">
      <c r="B60" s="20" t="s">
        <v>34</v>
      </c>
      <c r="C60" s="21">
        <f>SUM(C61:C62)</f>
        <v>126324385.16</v>
      </c>
      <c r="D60" s="21">
        <f>SUM(D61:D62)</f>
        <v>16400014.039999999</v>
      </c>
      <c r="E60" s="21">
        <f>SUM(E61:E62)</f>
        <v>2698767.48</v>
      </c>
      <c r="F60" s="21">
        <f>SUM(F61:F62)</f>
        <v>0</v>
      </c>
      <c r="G60" s="21">
        <f>SUM(G61:G62)</f>
        <v>19098781.52</v>
      </c>
      <c r="H60" s="21">
        <f>SUM(H61:H62)</f>
        <v>0</v>
      </c>
      <c r="I60" s="21">
        <f>SUM(I61:I62)</f>
        <v>0</v>
      </c>
      <c r="J60" s="21">
        <f>SUM(J61:J62)</f>
        <v>35935.910000000069</v>
      </c>
      <c r="K60" s="21">
        <f>SUM(K61:K62)</f>
        <v>0</v>
      </c>
      <c r="L60" s="21">
        <f>SUM(L61:L62)</f>
        <v>109960307.02999999</v>
      </c>
      <c r="N60"/>
      <c r="O60"/>
      <c r="P60"/>
      <c r="Q60"/>
      <c r="R60"/>
      <c r="S60"/>
      <c r="T60"/>
      <c r="U60"/>
      <c r="V60"/>
      <c r="W60"/>
      <c r="X60" s="22"/>
    </row>
    <row r="61" spans="2:24" s="2" customFormat="1" ht="15" customHeight="1" x14ac:dyDescent="0.15">
      <c r="B61" s="23" t="s">
        <v>35</v>
      </c>
      <c r="C61" s="24">
        <v>52974208.839999996</v>
      </c>
      <c r="D61" s="24">
        <v>12186470.41</v>
      </c>
      <c r="E61" s="24">
        <v>1113275.1400000001</v>
      </c>
      <c r="F61" s="24">
        <v>0</v>
      </c>
      <c r="G61" s="25">
        <f>SUM(D61:F61)</f>
        <v>13299745.550000001</v>
      </c>
      <c r="H61" s="24">
        <v>0</v>
      </c>
      <c r="I61" s="24">
        <v>0</v>
      </c>
      <c r="J61" s="24">
        <v>34130.21</v>
      </c>
      <c r="K61" s="24">
        <v>0</v>
      </c>
      <c r="L61" s="24">
        <f>DDF.03!L22</f>
        <v>40821868.640000001</v>
      </c>
      <c r="N61"/>
      <c r="O61"/>
      <c r="P61"/>
      <c r="Q61"/>
      <c r="R61"/>
      <c r="S61"/>
      <c r="T61"/>
      <c r="U61"/>
      <c r="V61"/>
      <c r="W61"/>
      <c r="X61" s="22"/>
    </row>
    <row r="62" spans="2:24" s="2" customFormat="1" ht="15" customHeight="1" x14ac:dyDescent="0.15">
      <c r="B62" s="23" t="s">
        <v>36</v>
      </c>
      <c r="C62" s="24">
        <v>73350176.320000008</v>
      </c>
      <c r="D62" s="24">
        <v>4213543.63</v>
      </c>
      <c r="E62" s="24">
        <v>1585492.3399999999</v>
      </c>
      <c r="F62" s="24">
        <v>0</v>
      </c>
      <c r="G62" s="25">
        <f>SUM(D62:F62)</f>
        <v>5799035.9699999997</v>
      </c>
      <c r="H62" s="24">
        <v>0</v>
      </c>
      <c r="I62" s="24">
        <v>0</v>
      </c>
      <c r="J62" s="24">
        <v>1805.7000000000698</v>
      </c>
      <c r="K62" s="24">
        <v>0</v>
      </c>
      <c r="L62" s="24">
        <f>DDF.03!L23</f>
        <v>69138438.389999986</v>
      </c>
      <c r="N62"/>
      <c r="O62"/>
      <c r="P62"/>
      <c r="Q62"/>
      <c r="R62"/>
      <c r="S62"/>
      <c r="T62"/>
      <c r="U62"/>
      <c r="V62"/>
      <c r="W62"/>
      <c r="X62" s="22"/>
    </row>
    <row r="63" spans="2:24" s="2" customFormat="1" ht="15" customHeight="1" x14ac:dyDescent="0.15">
      <c r="B63" s="23"/>
      <c r="C63" s="25"/>
      <c r="D63" s="24"/>
      <c r="E63" s="24"/>
      <c r="F63" s="24"/>
      <c r="G63" s="25"/>
      <c r="H63" s="24"/>
      <c r="I63" s="24"/>
      <c r="J63" s="24"/>
      <c r="K63" s="24"/>
      <c r="L63" s="25"/>
      <c r="N63"/>
      <c r="O63"/>
      <c r="P63"/>
      <c r="Q63"/>
      <c r="R63"/>
      <c r="S63"/>
      <c r="T63"/>
      <c r="U63"/>
      <c r="V63"/>
      <c r="W63"/>
      <c r="X63" s="22"/>
    </row>
    <row r="64" spans="2:24" s="2" customFormat="1" ht="15" customHeight="1" x14ac:dyDescent="0.15">
      <c r="B64" s="20" t="s">
        <v>37</v>
      </c>
      <c r="C64" s="21">
        <f>SUM(C65:C67)</f>
        <v>112656499.91999999</v>
      </c>
      <c r="D64" s="21">
        <f>SUM(D65:D67)</f>
        <v>1397001.0799999998</v>
      </c>
      <c r="E64" s="21">
        <f>SUM(E65:E67)</f>
        <v>360623.74</v>
      </c>
      <c r="F64" s="21">
        <f>SUM(F65:F67)</f>
        <v>0</v>
      </c>
      <c r="G64" s="27">
        <f>SUM(G65:G67)</f>
        <v>1757624.8199999998</v>
      </c>
      <c r="H64" s="21">
        <f>SUM(H65:H67)</f>
        <v>974502.49</v>
      </c>
      <c r="I64" s="21">
        <f>SUM(I65:I67)</f>
        <v>0</v>
      </c>
      <c r="J64" s="21">
        <f>SUM(J65:J67)</f>
        <v>0</v>
      </c>
      <c r="K64" s="21">
        <f>SUM(K65:K67)</f>
        <v>1392743.99</v>
      </c>
      <c r="L64" s="21">
        <f>SUM(L65:L67)</f>
        <v>110841257.34</v>
      </c>
      <c r="N64"/>
      <c r="O64"/>
      <c r="P64"/>
      <c r="Q64"/>
      <c r="R64"/>
      <c r="S64"/>
      <c r="T64"/>
      <c r="U64"/>
      <c r="V64"/>
      <c r="W64"/>
      <c r="X64" s="22"/>
    </row>
    <row r="65" spans="2:24" s="2" customFormat="1" ht="15" customHeight="1" x14ac:dyDescent="0.15">
      <c r="B65" s="28" t="s">
        <v>38</v>
      </c>
      <c r="C65" s="29">
        <v>51572205.279999994</v>
      </c>
      <c r="D65" s="24">
        <v>739926.7</v>
      </c>
      <c r="E65" s="24">
        <v>35001.22</v>
      </c>
      <c r="F65" s="24">
        <v>0</v>
      </c>
      <c r="G65" s="25">
        <f>SUM(D65:F65)</f>
        <v>774927.91999999993</v>
      </c>
      <c r="H65" s="24">
        <v>660371.72</v>
      </c>
      <c r="I65" s="24">
        <v>0</v>
      </c>
      <c r="J65" s="24">
        <v>0</v>
      </c>
      <c r="K65" s="24">
        <v>1369264.17</v>
      </c>
      <c r="L65" s="24">
        <f>DDF.03!L26</f>
        <v>50123386.129999995</v>
      </c>
      <c r="N65"/>
      <c r="O65"/>
      <c r="P65"/>
      <c r="Q65"/>
      <c r="R65"/>
      <c r="S65"/>
      <c r="T65"/>
      <c r="U65"/>
      <c r="V65"/>
      <c r="W65"/>
      <c r="X65" s="22"/>
    </row>
    <row r="66" spans="2:24" s="2" customFormat="1" ht="15" customHeight="1" x14ac:dyDescent="0.15">
      <c r="B66" s="28" t="s">
        <v>52</v>
      </c>
      <c r="C66" s="29">
        <v>696127.9</v>
      </c>
      <c r="D66" s="24">
        <v>9917.32</v>
      </c>
      <c r="E66" s="24">
        <v>469.25</v>
      </c>
      <c r="F66" s="24">
        <v>0</v>
      </c>
      <c r="G66" s="25">
        <f>SUM(D66:F66)</f>
        <v>10386.57</v>
      </c>
      <c r="H66" s="24">
        <v>8629.4900000000016</v>
      </c>
      <c r="I66" s="24">
        <v>0</v>
      </c>
      <c r="J66" s="24">
        <v>0</v>
      </c>
      <c r="K66" s="24">
        <v>23479.82</v>
      </c>
      <c r="L66" s="24">
        <f>DDF.03!L27</f>
        <v>671360.25</v>
      </c>
      <c r="N66"/>
      <c r="O66"/>
      <c r="P66"/>
      <c r="Q66"/>
      <c r="R66"/>
      <c r="S66"/>
      <c r="T66"/>
      <c r="U66"/>
      <c r="V66"/>
      <c r="W66"/>
      <c r="X66" s="22"/>
    </row>
    <row r="67" spans="2:24" s="2" customFormat="1" ht="15" customHeight="1" x14ac:dyDescent="0.15">
      <c r="B67" s="23" t="s">
        <v>40</v>
      </c>
      <c r="C67" s="29">
        <v>60388166.740000002</v>
      </c>
      <c r="D67" s="24">
        <v>647157.05999999994</v>
      </c>
      <c r="E67" s="24">
        <v>325153.27</v>
      </c>
      <c r="F67" s="24">
        <v>0</v>
      </c>
      <c r="G67" s="25">
        <f>SUM(D67:F67)</f>
        <v>972310.33</v>
      </c>
      <c r="H67" s="24">
        <v>305501.27999999997</v>
      </c>
      <c r="I67" s="24">
        <v>0</v>
      </c>
      <c r="J67" s="24">
        <v>0</v>
      </c>
      <c r="K67" s="24">
        <v>0</v>
      </c>
      <c r="L67" s="24">
        <f>DDF.03!L28</f>
        <v>60046510.960000001</v>
      </c>
      <c r="N67"/>
      <c r="O67"/>
      <c r="P67"/>
      <c r="Q67"/>
      <c r="R67"/>
      <c r="S67"/>
      <c r="T67"/>
      <c r="U67"/>
      <c r="V67"/>
      <c r="W67"/>
      <c r="X67" s="22"/>
    </row>
    <row r="68" spans="2:24" s="2" customFormat="1" ht="15" customHeight="1" x14ac:dyDescent="0.15">
      <c r="B68" s="23"/>
      <c r="C68" s="29"/>
      <c r="D68" s="29"/>
      <c r="E68" s="29"/>
      <c r="F68" s="29"/>
      <c r="G68" s="25"/>
      <c r="H68" s="29"/>
      <c r="I68" s="29"/>
      <c r="J68" s="29"/>
      <c r="K68" s="29"/>
      <c r="L68" s="29"/>
      <c r="N68"/>
      <c r="O68"/>
      <c r="P68"/>
      <c r="Q68"/>
      <c r="R68"/>
      <c r="S68"/>
      <c r="T68"/>
      <c r="U68"/>
      <c r="V68"/>
      <c r="W68"/>
      <c r="X68" s="22"/>
    </row>
    <row r="69" spans="2:24" s="2" customFormat="1" ht="15" customHeight="1" x14ac:dyDescent="0.15">
      <c r="B69" s="23"/>
      <c r="C69" s="29"/>
      <c r="D69" s="29"/>
      <c r="E69" s="29"/>
      <c r="F69" s="29"/>
      <c r="G69" s="29"/>
      <c r="H69" s="29"/>
      <c r="I69" s="29"/>
      <c r="J69" s="29"/>
      <c r="K69" s="29"/>
      <c r="L69" s="29"/>
      <c r="N69"/>
      <c r="O69"/>
      <c r="P69"/>
      <c r="Q69"/>
      <c r="R69"/>
      <c r="S69"/>
      <c r="T69"/>
      <c r="U69"/>
      <c r="V69"/>
      <c r="W69"/>
      <c r="X69" s="22"/>
    </row>
    <row r="70" spans="2:24" s="2" customFormat="1" ht="15" customHeight="1" x14ac:dyDescent="0.15">
      <c r="B70" s="20" t="s">
        <v>41</v>
      </c>
      <c r="C70" s="30">
        <f>C72</f>
        <v>518883912.89999998</v>
      </c>
      <c r="D70" s="30">
        <f>D72</f>
        <v>49765040.549999997</v>
      </c>
      <c r="E70" s="30">
        <f>E72</f>
        <v>4973925.07</v>
      </c>
      <c r="F70" s="30">
        <f>F72</f>
        <v>0</v>
      </c>
      <c r="G70" s="30">
        <f>G72</f>
        <v>54738965.620000005</v>
      </c>
      <c r="H70" s="30">
        <f>H72</f>
        <v>1168769.3700000001</v>
      </c>
      <c r="I70" s="30">
        <f>I72</f>
        <v>0</v>
      </c>
      <c r="J70" s="30">
        <f>J72</f>
        <v>0</v>
      </c>
      <c r="K70" s="30">
        <f>K72</f>
        <v>0</v>
      </c>
      <c r="L70" s="30">
        <f>L72</f>
        <v>470287641.72000003</v>
      </c>
      <c r="N70"/>
      <c r="O70"/>
      <c r="P70"/>
      <c r="Q70"/>
      <c r="R70"/>
      <c r="S70"/>
      <c r="T70"/>
      <c r="U70"/>
      <c r="V70"/>
      <c r="W70"/>
      <c r="X70" s="22"/>
    </row>
    <row r="71" spans="2:24" s="2" customFormat="1" ht="15" customHeight="1" x14ac:dyDescent="0.15">
      <c r="B71" s="20"/>
      <c r="C71" s="30"/>
      <c r="D71" s="30"/>
      <c r="E71" s="30"/>
      <c r="F71" s="30"/>
      <c r="G71" s="30"/>
      <c r="H71" s="30"/>
      <c r="I71" s="30"/>
      <c r="J71" s="30"/>
      <c r="K71" s="30"/>
      <c r="L71" s="30"/>
      <c r="N71"/>
      <c r="O71"/>
      <c r="P71"/>
      <c r="Q71"/>
      <c r="R71"/>
      <c r="S71"/>
      <c r="T71"/>
      <c r="U71"/>
      <c r="V71"/>
      <c r="W71"/>
      <c r="X71" s="22"/>
    </row>
    <row r="72" spans="2:24" s="2" customFormat="1" ht="15" customHeight="1" x14ac:dyDescent="0.15">
      <c r="B72" s="20" t="s">
        <v>42</v>
      </c>
      <c r="C72" s="21">
        <f>SUM(C73:C75)</f>
        <v>518883912.89999998</v>
      </c>
      <c r="D72" s="21">
        <f>SUM(D73:D75)</f>
        <v>49765040.549999997</v>
      </c>
      <c r="E72" s="21">
        <f>SUM(E73:E75)</f>
        <v>4973925.07</v>
      </c>
      <c r="F72" s="21">
        <f>SUM(F73:F75)</f>
        <v>0</v>
      </c>
      <c r="G72" s="30">
        <f>SUM(G73:G75)</f>
        <v>54738965.620000005</v>
      </c>
      <c r="H72" s="21">
        <f>SUM(H73:H75)</f>
        <v>1168769.3700000001</v>
      </c>
      <c r="I72" s="21">
        <f>SUM(I73:I75)</f>
        <v>0</v>
      </c>
      <c r="J72" s="21">
        <f>SUM(J73:J75)</f>
        <v>0</v>
      </c>
      <c r="K72" s="21">
        <f>SUM(K73:K75)</f>
        <v>0</v>
      </c>
      <c r="L72" s="21">
        <f>SUM(L73:L75)</f>
        <v>470287641.72000003</v>
      </c>
      <c r="N72"/>
      <c r="O72"/>
      <c r="P72"/>
      <c r="Q72"/>
      <c r="R72"/>
      <c r="S72"/>
      <c r="T72"/>
      <c r="U72"/>
      <c r="V72"/>
      <c r="W72"/>
      <c r="X72" s="22"/>
    </row>
    <row r="73" spans="2:24" s="2" customFormat="1" ht="15" customHeight="1" x14ac:dyDescent="0.15">
      <c r="B73" s="23" t="s">
        <v>43</v>
      </c>
      <c r="C73" s="24">
        <v>170229462.89999998</v>
      </c>
      <c r="D73" s="24">
        <v>33336846.219999999</v>
      </c>
      <c r="E73" s="24">
        <v>2806249.53</v>
      </c>
      <c r="F73" s="24">
        <v>0</v>
      </c>
      <c r="G73" s="25">
        <f>SUM(D73:F73)</f>
        <v>36143095.75</v>
      </c>
      <c r="H73" s="24">
        <v>-58592.810000000522</v>
      </c>
      <c r="I73" s="24">
        <v>0</v>
      </c>
      <c r="J73" s="24">
        <v>0</v>
      </c>
      <c r="K73" s="24">
        <v>0</v>
      </c>
      <c r="L73" s="24">
        <f>DDF.03!L34</f>
        <v>136834023.87</v>
      </c>
      <c r="N73"/>
      <c r="O73"/>
      <c r="P73"/>
      <c r="Q73"/>
      <c r="R73"/>
      <c r="S73"/>
      <c r="T73"/>
      <c r="U73"/>
      <c r="V73"/>
      <c r="W73"/>
      <c r="X73" s="22"/>
    </row>
    <row r="74" spans="2:24" s="2" customFormat="1" ht="15" customHeight="1" x14ac:dyDescent="0.15">
      <c r="B74" s="23" t="s">
        <v>44</v>
      </c>
      <c r="C74" s="24">
        <v>134287485.88999999</v>
      </c>
      <c r="D74" s="24">
        <v>16428194.33</v>
      </c>
      <c r="E74" s="24">
        <v>2167675.54</v>
      </c>
      <c r="F74" s="24">
        <v>0</v>
      </c>
      <c r="G74" s="25">
        <f>SUM(D74:F74)</f>
        <v>18595869.870000001</v>
      </c>
      <c r="H74" s="24">
        <v>203481.27000000048</v>
      </c>
      <c r="I74" s="24">
        <v>0</v>
      </c>
      <c r="J74" s="24">
        <v>0</v>
      </c>
      <c r="K74" s="24">
        <v>0</v>
      </c>
      <c r="L74" s="24">
        <f>DDF.03!L35</f>
        <v>118062772.83</v>
      </c>
      <c r="N74"/>
      <c r="O74"/>
      <c r="P74"/>
      <c r="Q74"/>
      <c r="R74"/>
      <c r="S74"/>
      <c r="T74"/>
      <c r="U74"/>
      <c r="V74"/>
      <c r="W74"/>
      <c r="X74" s="22"/>
    </row>
    <row r="75" spans="2:24" s="2" customFormat="1" ht="15" customHeight="1" x14ac:dyDescent="0.15">
      <c r="B75" s="23" t="s">
        <v>45</v>
      </c>
      <c r="C75" s="24">
        <v>214366964.10999998</v>
      </c>
      <c r="D75" s="24">
        <v>0</v>
      </c>
      <c r="E75" s="24">
        <v>0</v>
      </c>
      <c r="F75" s="24">
        <v>0</v>
      </c>
      <c r="G75" s="25">
        <f>SUM(D75:F75)</f>
        <v>0</v>
      </c>
      <c r="H75" s="24">
        <v>1023880.9100000001</v>
      </c>
      <c r="I75" s="24">
        <v>0</v>
      </c>
      <c r="J75" s="24">
        <v>0</v>
      </c>
      <c r="K75" s="24">
        <v>0</v>
      </c>
      <c r="L75" s="24">
        <f>DDF.03!L36</f>
        <v>215390845.02000001</v>
      </c>
      <c r="N75"/>
      <c r="O75"/>
      <c r="P75"/>
      <c r="Q75"/>
      <c r="R75"/>
      <c r="S75"/>
      <c r="T75"/>
      <c r="U75"/>
      <c r="V75"/>
      <c r="W75"/>
      <c r="X75" s="22"/>
    </row>
    <row r="76" spans="2:24" s="2" customFormat="1" ht="15" customHeight="1" thickBot="1" x14ac:dyDescent="0.2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N76"/>
      <c r="O76"/>
      <c r="P76"/>
      <c r="Q76"/>
      <c r="R76"/>
      <c r="S76"/>
      <c r="T76"/>
      <c r="U76"/>
      <c r="V76"/>
      <c r="W76"/>
      <c r="X76" s="22"/>
    </row>
    <row r="77" spans="2:24" s="2" customFormat="1" ht="15" customHeight="1" thickBot="1" x14ac:dyDescent="0.2">
      <c r="B77" s="31" t="s">
        <v>11</v>
      </c>
      <c r="C77" s="32">
        <f>C50+C70</f>
        <v>29350856263.230003</v>
      </c>
      <c r="D77" s="32">
        <f>D50+D70</f>
        <v>384582432.49000001</v>
      </c>
      <c r="E77" s="32">
        <f>E50+E70</f>
        <v>200087995.88999999</v>
      </c>
      <c r="F77" s="32">
        <f>F50+F70</f>
        <v>468168.04999999993</v>
      </c>
      <c r="G77" s="32">
        <f>G70+G50</f>
        <v>585138596.43000007</v>
      </c>
      <c r="H77" s="32">
        <f>H70+H50</f>
        <v>285730179.94999999</v>
      </c>
      <c r="I77" s="32">
        <f>I70+I50</f>
        <v>0</v>
      </c>
      <c r="J77" s="32">
        <f>J70+J50</f>
        <v>2500907.7800000003</v>
      </c>
      <c r="K77" s="32">
        <f>K70+K50</f>
        <v>2566209.5999999996</v>
      </c>
      <c r="L77" s="32">
        <f>L50+L70</f>
        <v>29251938708.869999</v>
      </c>
      <c r="N77"/>
      <c r="O77"/>
      <c r="P77"/>
      <c r="Q77"/>
      <c r="R77"/>
      <c r="S77"/>
      <c r="T77"/>
      <c r="U77"/>
      <c r="V77"/>
      <c r="W77"/>
      <c r="X77" s="22"/>
    </row>
    <row r="78" spans="2:24" ht="13.5" customHeight="1" x14ac:dyDescent="0.2">
      <c r="B78" s="52" t="s">
        <v>46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36"/>
      <c r="N78"/>
      <c r="O78"/>
      <c r="P78"/>
      <c r="Q78"/>
      <c r="R78"/>
      <c r="S78"/>
      <c r="T78"/>
      <c r="U78"/>
      <c r="V78"/>
      <c r="W78"/>
    </row>
    <row r="79" spans="2:24" ht="13.5" customHeight="1" x14ac:dyDescent="0.2">
      <c r="B79" s="53" t="s">
        <v>47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36"/>
      <c r="N79"/>
      <c r="O79"/>
      <c r="P79"/>
      <c r="Q79"/>
      <c r="R79"/>
      <c r="S79"/>
      <c r="T79"/>
      <c r="U79"/>
      <c r="V79"/>
      <c r="W79"/>
    </row>
    <row r="80" spans="2:24" ht="13.5" customHeight="1" x14ac:dyDescent="0.2">
      <c r="B80" s="53" t="s">
        <v>48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36"/>
      <c r="N80"/>
      <c r="O80"/>
      <c r="P80"/>
      <c r="Q80"/>
      <c r="R80"/>
      <c r="S80"/>
      <c r="T80"/>
      <c r="U80"/>
      <c r="V80"/>
      <c r="W80"/>
    </row>
    <row r="81" spans="2:23" ht="21.75" customHeight="1" x14ac:dyDescent="0.1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"/>
      <c r="N81"/>
      <c r="O81"/>
      <c r="P81"/>
      <c r="Q81"/>
      <c r="R81"/>
      <c r="S81"/>
      <c r="T81"/>
      <c r="U81"/>
      <c r="V81"/>
      <c r="W81"/>
    </row>
    <row r="82" spans="2:23" x14ac:dyDescent="0.1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"/>
      <c r="N82"/>
      <c r="O82"/>
      <c r="P82"/>
      <c r="Q82"/>
      <c r="R82"/>
      <c r="S82"/>
      <c r="T82"/>
      <c r="U82"/>
      <c r="V82"/>
      <c r="W82"/>
    </row>
    <row r="83" spans="2:23" x14ac:dyDescent="0.15">
      <c r="I83" s="1"/>
      <c r="M83" s="1"/>
      <c r="N83"/>
      <c r="O83"/>
      <c r="P83"/>
      <c r="Q83"/>
      <c r="R83"/>
      <c r="S83"/>
      <c r="T83"/>
      <c r="U83"/>
      <c r="V83"/>
      <c r="W83"/>
    </row>
    <row r="84" spans="2:23" x14ac:dyDescent="0.15">
      <c r="C84" s="34"/>
      <c r="I84" s="1"/>
      <c r="L84" s="34"/>
      <c r="M84" s="1"/>
      <c r="T84" s="1"/>
      <c r="U84" s="3"/>
      <c r="V84" s="3"/>
      <c r="W84" s="4"/>
    </row>
    <row r="85" spans="2:23" x14ac:dyDescent="0.15">
      <c r="I85" s="1"/>
      <c r="M85" s="1"/>
      <c r="T85" s="1"/>
      <c r="U85" s="3"/>
      <c r="V85" s="3"/>
      <c r="W85" s="4"/>
    </row>
    <row r="86" spans="2:23" x14ac:dyDescent="0.15">
      <c r="B86" s="35"/>
      <c r="D86" s="37"/>
      <c r="E86" s="37"/>
      <c r="I86" s="1"/>
      <c r="M86" s="1"/>
      <c r="T86" s="1"/>
      <c r="U86" s="3"/>
      <c r="V86" s="3"/>
      <c r="W86" s="4"/>
    </row>
    <row r="87" spans="2:23" ht="10.5" customHeight="1" x14ac:dyDescent="0.15">
      <c r="B87" s="35"/>
      <c r="D87" s="37"/>
      <c r="E87" s="37"/>
      <c r="I87" s="1"/>
      <c r="M87" s="1"/>
      <c r="T87" s="1"/>
      <c r="U87" s="3"/>
      <c r="V87" s="3"/>
      <c r="W87" s="4"/>
    </row>
    <row r="88" spans="2:23" x14ac:dyDescent="0.15">
      <c r="I88" s="1"/>
      <c r="M88" s="1"/>
      <c r="T88" s="1"/>
      <c r="U88" s="3"/>
      <c r="V88" s="3"/>
      <c r="W88" s="4"/>
    </row>
    <row r="89" spans="2:23" x14ac:dyDescent="0.15">
      <c r="I89" s="1"/>
      <c r="M89" s="1"/>
      <c r="T89" s="1"/>
      <c r="U89" s="3"/>
      <c r="V89" s="3"/>
      <c r="W89" s="3"/>
    </row>
    <row r="90" spans="2:23" x14ac:dyDescent="0.15">
      <c r="I90" s="1"/>
      <c r="M90" s="1"/>
      <c r="T90" s="1"/>
      <c r="U90" s="3"/>
      <c r="V90" s="3"/>
      <c r="W90" s="3"/>
    </row>
    <row r="91" spans="2:23" x14ac:dyDescent="0.15">
      <c r="I91" s="1"/>
      <c r="M91" s="1"/>
      <c r="T91" s="1"/>
      <c r="U91" s="3"/>
      <c r="V91" s="3"/>
      <c r="W91" s="3"/>
    </row>
    <row r="92" spans="2:23" x14ac:dyDescent="0.15">
      <c r="I92" s="1"/>
      <c r="M92" s="1"/>
      <c r="T92" s="1"/>
      <c r="U92" s="3"/>
      <c r="V92" s="3"/>
      <c r="W92" s="3"/>
    </row>
    <row r="93" spans="2:23" x14ac:dyDescent="0.15">
      <c r="B93"/>
      <c r="C93"/>
      <c r="D93"/>
      <c r="E93"/>
      <c r="F93"/>
      <c r="G93"/>
      <c r="H93"/>
      <c r="J93"/>
      <c r="K93"/>
      <c r="L93"/>
      <c r="M93" s="1"/>
      <c r="T93" s="1"/>
      <c r="U93" s="3"/>
      <c r="V93" s="3"/>
    </row>
    <row r="94" spans="2:23" x14ac:dyDescent="0.15">
      <c r="B94"/>
      <c r="C94"/>
      <c r="D94"/>
      <c r="E94"/>
      <c r="F94"/>
      <c r="G94"/>
      <c r="H94"/>
      <c r="J94"/>
      <c r="K94"/>
      <c r="L94"/>
      <c r="M94" s="1"/>
      <c r="T94" s="1"/>
      <c r="U94" s="3"/>
      <c r="V94" s="3"/>
    </row>
    <row r="95" spans="2:23" x14ac:dyDescent="0.15">
      <c r="B95"/>
      <c r="C95"/>
      <c r="D95"/>
      <c r="E95"/>
      <c r="F95"/>
      <c r="G95"/>
      <c r="H95"/>
      <c r="J95"/>
      <c r="K95"/>
      <c r="L95"/>
      <c r="M95" s="1"/>
      <c r="T95" s="1"/>
      <c r="U95" s="3"/>
      <c r="V95" s="3"/>
    </row>
    <row r="96" spans="2:23" x14ac:dyDescent="0.15">
      <c r="B96"/>
      <c r="C96"/>
      <c r="D96"/>
      <c r="E96"/>
      <c r="F96"/>
      <c r="G96"/>
      <c r="H96"/>
      <c r="J96"/>
      <c r="K96"/>
      <c r="L96"/>
      <c r="M96" s="1"/>
      <c r="T96" s="1"/>
      <c r="U96" s="3"/>
      <c r="V96" s="3"/>
    </row>
    <row r="97" spans="9:24" x14ac:dyDescent="0.15">
      <c r="I97" s="1"/>
      <c r="M97" s="1"/>
      <c r="N97" s="34"/>
      <c r="O97" s="34"/>
      <c r="P97" s="34"/>
      <c r="T97" s="1"/>
      <c r="U97" s="3"/>
      <c r="V97" s="3"/>
      <c r="X97" s="34"/>
    </row>
    <row r="98" spans="9:24" s="3" customFormat="1" ht="12" x14ac:dyDescent="0.15"/>
    <row r="99" spans="9:24" s="3" customFormat="1" ht="12" x14ac:dyDescent="0.15"/>
    <row r="100" spans="9:24" s="3" customFormat="1" ht="12" x14ac:dyDescent="0.15"/>
    <row r="101" spans="9:24" s="3" customFormat="1" ht="12" x14ac:dyDescent="0.15"/>
    <row r="102" spans="9:24" s="3" customFormat="1" ht="12" x14ac:dyDescent="0.15"/>
    <row r="103" spans="9:24" s="3" customFormat="1" ht="12" x14ac:dyDescent="0.15"/>
    <row r="104" spans="9:24" s="3" customFormat="1" ht="12" x14ac:dyDescent="0.15"/>
    <row r="105" spans="9:24" s="3" customFormat="1" ht="12" x14ac:dyDescent="0.15"/>
    <row r="106" spans="9:24" s="3" customFormat="1" ht="12" x14ac:dyDescent="0.15"/>
    <row r="107" spans="9:24" s="3" customFormat="1" ht="12" x14ac:dyDescent="0.15"/>
    <row r="108" spans="9:24" s="3" customFormat="1" ht="12" x14ac:dyDescent="0.15"/>
    <row r="109" spans="9:24" s="3" customFormat="1" ht="12" x14ac:dyDescent="0.15"/>
    <row r="110" spans="9:24" s="3" customFormat="1" ht="12" x14ac:dyDescent="0.15"/>
    <row r="111" spans="9:24" s="3" customFormat="1" ht="12" x14ac:dyDescent="0.15"/>
    <row r="112" spans="9:24" s="3" customFormat="1" ht="12" x14ac:dyDescent="0.15"/>
    <row r="113" s="3" customFormat="1" ht="12" x14ac:dyDescent="0.15"/>
    <row r="114" s="3" customFormat="1" ht="12" x14ac:dyDescent="0.15"/>
    <row r="115" s="3" customFormat="1" ht="12" x14ac:dyDescent="0.15"/>
    <row r="116" s="3" customFormat="1" ht="12" x14ac:dyDescent="0.15"/>
    <row r="117" s="3" customFormat="1" ht="12" x14ac:dyDescent="0.15"/>
    <row r="118" s="3" customFormat="1" ht="12" x14ac:dyDescent="0.15"/>
    <row r="119" s="3" customFormat="1" ht="12" x14ac:dyDescent="0.15"/>
    <row r="120" s="3" customFormat="1" ht="12" x14ac:dyDescent="0.15"/>
    <row r="121" s="3" customFormat="1" ht="12" x14ac:dyDescent="0.15"/>
    <row r="122" s="3" customFormat="1" ht="12" x14ac:dyDescent="0.15"/>
    <row r="123" s="3" customFormat="1" ht="12" x14ac:dyDescent="0.15"/>
    <row r="124" s="3" customFormat="1" ht="12" x14ac:dyDescent="0.15"/>
    <row r="125" s="3" customFormat="1" ht="12" x14ac:dyDescent="0.15"/>
    <row r="126" s="3" customFormat="1" ht="12" x14ac:dyDescent="0.15"/>
    <row r="127" s="3" customFormat="1" ht="12" x14ac:dyDescent="0.15"/>
    <row r="128" s="3" customFormat="1" ht="12" x14ac:dyDescent="0.15"/>
    <row r="129" s="3" customFormat="1" ht="12" x14ac:dyDescent="0.15"/>
    <row r="130" s="3" customFormat="1" ht="12" x14ac:dyDescent="0.15"/>
    <row r="131" s="3" customFormat="1" ht="12" x14ac:dyDescent="0.15"/>
    <row r="132" s="3" customFormat="1" ht="12" x14ac:dyDescent="0.15"/>
    <row r="133" s="3" customFormat="1" ht="12" x14ac:dyDescent="0.15"/>
    <row r="134" s="3" customFormat="1" ht="12" x14ac:dyDescent="0.15"/>
    <row r="135" s="3" customFormat="1" ht="12" x14ac:dyDescent="0.15"/>
    <row r="136" s="3" customFormat="1" ht="12" x14ac:dyDescent="0.15"/>
    <row r="137" s="3" customFormat="1" ht="12" x14ac:dyDescent="0.15"/>
    <row r="138" s="3" customFormat="1" ht="12" x14ac:dyDescent="0.15"/>
    <row r="139" s="3" customFormat="1" ht="12" x14ac:dyDescent="0.15"/>
    <row r="140" s="3" customFormat="1" ht="12" x14ac:dyDescent="0.15"/>
    <row r="141" s="3" customFormat="1" ht="12" x14ac:dyDescent="0.15"/>
    <row r="142" s="3" customFormat="1" ht="12" x14ac:dyDescent="0.15"/>
    <row r="143" s="3" customFormat="1" ht="12" x14ac:dyDescent="0.15"/>
    <row r="144" s="3" customFormat="1" ht="12" x14ac:dyDescent="0.15"/>
    <row r="145" s="3" customFormat="1" ht="12" x14ac:dyDescent="0.15"/>
    <row r="146" s="3" customFormat="1" ht="12" x14ac:dyDescent="0.15"/>
    <row r="147" s="3" customFormat="1" ht="12" x14ac:dyDescent="0.15"/>
    <row r="148" s="3" customFormat="1" ht="12" x14ac:dyDescent="0.15"/>
    <row r="149" s="3" customFormat="1" ht="12" x14ac:dyDescent="0.15"/>
    <row r="150" s="3" customFormat="1" ht="12" x14ac:dyDescent="0.15"/>
    <row r="151" s="3" customFormat="1" ht="12" x14ac:dyDescent="0.15"/>
    <row r="152" s="3" customFormat="1" ht="12" x14ac:dyDescent="0.15"/>
    <row r="153" s="3" customFormat="1" ht="12" x14ac:dyDescent="0.15"/>
    <row r="154" s="3" customFormat="1" ht="12" x14ac:dyDescent="0.15"/>
    <row r="155" s="3" customFormat="1" ht="12" x14ac:dyDescent="0.15"/>
    <row r="156" s="3" customFormat="1" ht="12" x14ac:dyDescent="0.15"/>
    <row r="157" s="3" customFormat="1" ht="12" x14ac:dyDescent="0.15"/>
    <row r="158" s="3" customFormat="1" ht="12" x14ac:dyDescent="0.15"/>
    <row r="159" s="3" customFormat="1" ht="12" x14ac:dyDescent="0.15"/>
    <row r="160" s="3" customFormat="1" ht="12" x14ac:dyDescent="0.15"/>
    <row r="161" s="3" customFormat="1" ht="12" x14ac:dyDescent="0.15"/>
    <row r="162" s="3" customFormat="1" ht="12" x14ac:dyDescent="0.15"/>
    <row r="163" s="3" customFormat="1" ht="12" x14ac:dyDescent="0.15"/>
    <row r="164" s="3" customFormat="1" ht="12" x14ac:dyDescent="0.15"/>
    <row r="165" s="3" customFormat="1" ht="12" x14ac:dyDescent="0.15"/>
    <row r="166" s="3" customFormat="1" ht="12" x14ac:dyDescent="0.15"/>
    <row r="167" s="3" customFormat="1" ht="12" x14ac:dyDescent="0.15"/>
    <row r="168" s="3" customFormat="1" ht="12" x14ac:dyDescent="0.15"/>
    <row r="169" s="3" customFormat="1" ht="12" x14ac:dyDescent="0.15"/>
    <row r="170" s="3" customFormat="1" ht="12" x14ac:dyDescent="0.15"/>
    <row r="171" s="3" customFormat="1" ht="12" x14ac:dyDescent="0.15"/>
    <row r="172" s="3" customFormat="1" ht="12" x14ac:dyDescent="0.15"/>
    <row r="173" s="3" customFormat="1" ht="12" x14ac:dyDescent="0.15"/>
    <row r="174" s="3" customFormat="1" ht="12" x14ac:dyDescent="0.15"/>
    <row r="175" s="3" customFormat="1" ht="12" x14ac:dyDescent="0.15"/>
    <row r="176" s="3" customFormat="1" ht="12" x14ac:dyDescent="0.15"/>
    <row r="177" s="3" customFormat="1" ht="12" x14ac:dyDescent="0.15"/>
    <row r="178" s="3" customFormat="1" ht="12" x14ac:dyDescent="0.15"/>
    <row r="179" s="3" customFormat="1" ht="12" x14ac:dyDescent="0.15"/>
    <row r="180" s="3" customFormat="1" ht="12" x14ac:dyDescent="0.15"/>
    <row r="181" s="3" customFormat="1" ht="12" x14ac:dyDescent="0.15"/>
    <row r="182" s="3" customFormat="1" ht="12" x14ac:dyDescent="0.15"/>
    <row r="183" s="3" customFormat="1" ht="12" x14ac:dyDescent="0.15"/>
    <row r="184" s="3" customFormat="1" ht="12" x14ac:dyDescent="0.15"/>
    <row r="185" s="3" customFormat="1" ht="12" x14ac:dyDescent="0.15"/>
    <row r="186" s="3" customFormat="1" ht="12" x14ac:dyDescent="0.15"/>
    <row r="187" s="3" customFormat="1" ht="12" x14ac:dyDescent="0.15"/>
    <row r="188" s="3" customFormat="1" ht="12" x14ac:dyDescent="0.15"/>
    <row r="189" s="3" customFormat="1" ht="12" x14ac:dyDescent="0.15"/>
    <row r="190" s="3" customFormat="1" ht="12" x14ac:dyDescent="0.15"/>
    <row r="191" s="3" customFormat="1" ht="12" x14ac:dyDescent="0.15"/>
    <row r="192" s="3" customFormat="1" ht="12" x14ac:dyDescent="0.15"/>
    <row r="193" s="3" customFormat="1" ht="12" x14ac:dyDescent="0.15"/>
    <row r="194" s="3" customFormat="1" ht="12" x14ac:dyDescent="0.15"/>
    <row r="195" s="3" customFormat="1" ht="12" x14ac:dyDescent="0.15"/>
    <row r="196" s="3" customFormat="1" ht="12" x14ac:dyDescent="0.15"/>
    <row r="197" s="3" customFormat="1" ht="12" x14ac:dyDescent="0.15"/>
    <row r="198" s="3" customFormat="1" ht="12" x14ac:dyDescent="0.15"/>
    <row r="199" s="3" customFormat="1" ht="12" x14ac:dyDescent="0.15"/>
    <row r="200" s="3" customFormat="1" ht="12" x14ac:dyDescent="0.15"/>
    <row r="201" s="3" customFormat="1" ht="12" x14ac:dyDescent="0.15"/>
    <row r="202" s="3" customFormat="1" ht="12" x14ac:dyDescent="0.15"/>
    <row r="203" s="3" customFormat="1" ht="12" x14ac:dyDescent="0.15"/>
    <row r="204" s="3" customFormat="1" ht="12" x14ac:dyDescent="0.15"/>
    <row r="205" s="3" customFormat="1" ht="12" x14ac:dyDescent="0.15"/>
    <row r="206" s="3" customFormat="1" ht="12" x14ac:dyDescent="0.15"/>
    <row r="207" s="3" customFormat="1" ht="12" x14ac:dyDescent="0.15"/>
    <row r="208" s="3" customFormat="1" ht="12" x14ac:dyDescent="0.15"/>
    <row r="209" s="3" customFormat="1" ht="12" x14ac:dyDescent="0.15"/>
    <row r="210" s="3" customFormat="1" ht="12" x14ac:dyDescent="0.15"/>
    <row r="211" s="3" customFormat="1" ht="12" x14ac:dyDescent="0.15"/>
    <row r="212" s="3" customFormat="1" ht="12" x14ac:dyDescent="0.15"/>
    <row r="213" s="3" customFormat="1" ht="12" x14ac:dyDescent="0.15"/>
    <row r="214" s="3" customFormat="1" ht="12" x14ac:dyDescent="0.15"/>
    <row r="215" s="3" customFormat="1" ht="12" x14ac:dyDescent="0.15"/>
    <row r="216" s="3" customFormat="1" ht="12" x14ac:dyDescent="0.15"/>
    <row r="217" s="3" customFormat="1" ht="12" x14ac:dyDescent="0.15"/>
    <row r="218" s="3" customFormat="1" ht="12" x14ac:dyDescent="0.15"/>
    <row r="219" s="3" customFormat="1" ht="12" x14ac:dyDescent="0.15"/>
    <row r="220" s="3" customFormat="1" ht="12" x14ac:dyDescent="0.15"/>
    <row r="221" s="3" customFormat="1" ht="12" x14ac:dyDescent="0.15"/>
    <row r="222" s="3" customFormat="1" ht="12" x14ac:dyDescent="0.15"/>
    <row r="223" s="3" customFormat="1" ht="12" x14ac:dyDescent="0.15"/>
    <row r="224" s="3" customFormat="1" ht="12" x14ac:dyDescent="0.15"/>
    <row r="225" s="3" customFormat="1" ht="12" x14ac:dyDescent="0.15"/>
    <row r="226" s="3" customFormat="1" ht="12" x14ac:dyDescent="0.15"/>
    <row r="227" s="3" customFormat="1" ht="12" x14ac:dyDescent="0.15"/>
    <row r="228" s="3" customFormat="1" ht="12" x14ac:dyDescent="0.15"/>
    <row r="229" s="3" customFormat="1" ht="12" x14ac:dyDescent="0.15"/>
    <row r="230" s="3" customFormat="1" ht="12" x14ac:dyDescent="0.15"/>
    <row r="231" s="3" customFormat="1" ht="12" x14ac:dyDescent="0.15"/>
    <row r="232" s="3" customFormat="1" ht="12" x14ac:dyDescent="0.15"/>
    <row r="233" s="3" customFormat="1" ht="12" x14ac:dyDescent="0.15"/>
    <row r="234" s="3" customFormat="1" ht="12" x14ac:dyDescent="0.15"/>
    <row r="235" s="3" customFormat="1" ht="12" x14ac:dyDescent="0.15"/>
    <row r="236" s="3" customFormat="1" ht="12" x14ac:dyDescent="0.15"/>
    <row r="237" s="3" customFormat="1" ht="12" x14ac:dyDescent="0.15"/>
    <row r="238" s="3" customFormat="1" ht="12" x14ac:dyDescent="0.15"/>
    <row r="239" s="3" customFormat="1" ht="12" x14ac:dyDescent="0.15"/>
    <row r="240" s="3" customFormat="1" ht="12" x14ac:dyDescent="0.15"/>
    <row r="241" s="3" customFormat="1" ht="12" x14ac:dyDescent="0.15"/>
    <row r="242" s="3" customFormat="1" ht="12" x14ac:dyDescent="0.15"/>
    <row r="243" s="3" customFormat="1" ht="12" x14ac:dyDescent="0.15"/>
    <row r="244" s="3" customFormat="1" ht="12" x14ac:dyDescent="0.15"/>
    <row r="245" s="3" customFormat="1" ht="12" x14ac:dyDescent="0.15"/>
    <row r="246" s="3" customFormat="1" ht="12" x14ac:dyDescent="0.15"/>
    <row r="247" s="3" customFormat="1" ht="12" x14ac:dyDescent="0.15"/>
    <row r="248" s="3" customFormat="1" ht="12" x14ac:dyDescent="0.15"/>
    <row r="249" s="3" customFormat="1" ht="12" x14ac:dyDescent="0.15"/>
    <row r="250" s="3" customFormat="1" ht="12" x14ac:dyDescent="0.15"/>
    <row r="251" s="3" customFormat="1" ht="12" x14ac:dyDescent="0.15"/>
    <row r="252" s="3" customFormat="1" ht="12" x14ac:dyDescent="0.15"/>
    <row r="253" s="3" customFormat="1" ht="12" x14ac:dyDescent="0.15"/>
    <row r="254" s="3" customFormat="1" ht="12" x14ac:dyDescent="0.15"/>
    <row r="255" s="3" customFormat="1" ht="12" x14ac:dyDescent="0.15"/>
    <row r="256" s="3" customFormat="1" ht="12" x14ac:dyDescent="0.15"/>
    <row r="257" s="3" customFormat="1" ht="12" x14ac:dyDescent="0.15"/>
    <row r="258" s="3" customFormat="1" ht="12" x14ac:dyDescent="0.15"/>
    <row r="259" s="3" customFormat="1" ht="12" x14ac:dyDescent="0.15"/>
    <row r="260" s="3" customFormat="1" ht="12" x14ac:dyDescent="0.15"/>
    <row r="261" s="3" customFormat="1" ht="12" x14ac:dyDescent="0.15"/>
    <row r="262" s="3" customFormat="1" ht="12" x14ac:dyDescent="0.15"/>
    <row r="263" s="3" customFormat="1" ht="12" x14ac:dyDescent="0.15"/>
    <row r="264" s="3" customFormat="1" ht="12" x14ac:dyDescent="0.15"/>
    <row r="265" s="3" customFormat="1" ht="12" x14ac:dyDescent="0.15"/>
    <row r="266" s="3" customFormat="1" ht="12" x14ac:dyDescent="0.15"/>
    <row r="267" s="3" customFormat="1" ht="12" x14ac:dyDescent="0.15"/>
    <row r="268" s="3" customFormat="1" ht="12" x14ac:dyDescent="0.15"/>
    <row r="269" s="3" customFormat="1" ht="12" x14ac:dyDescent="0.15"/>
    <row r="270" s="3" customFormat="1" ht="12" x14ac:dyDescent="0.15"/>
    <row r="271" s="3" customFormat="1" ht="12" x14ac:dyDescent="0.15"/>
    <row r="272" s="3" customFormat="1" ht="12" x14ac:dyDescent="0.15"/>
    <row r="273" s="3" customFormat="1" ht="12" x14ac:dyDescent="0.15"/>
    <row r="274" s="3" customFormat="1" ht="12" x14ac:dyDescent="0.15"/>
    <row r="275" s="3" customFormat="1" ht="12" x14ac:dyDescent="0.15"/>
    <row r="276" s="3" customFormat="1" ht="12" x14ac:dyDescent="0.15"/>
    <row r="277" s="3" customFormat="1" ht="12" x14ac:dyDescent="0.15"/>
    <row r="278" s="3" customFormat="1" ht="12" x14ac:dyDescent="0.15"/>
    <row r="279" s="3" customFormat="1" ht="12" x14ac:dyDescent="0.15"/>
    <row r="280" s="3" customFormat="1" ht="12" x14ac:dyDescent="0.15"/>
    <row r="281" s="3" customFormat="1" ht="12" x14ac:dyDescent="0.15"/>
    <row r="282" s="3" customFormat="1" ht="12" x14ac:dyDescent="0.15"/>
    <row r="283" s="3" customFormat="1" ht="12" x14ac:dyDescent="0.15"/>
    <row r="284" s="3" customFormat="1" ht="12" x14ac:dyDescent="0.15"/>
    <row r="285" s="3" customFormat="1" ht="12" x14ac:dyDescent="0.15"/>
    <row r="286" s="3" customFormat="1" ht="12" x14ac:dyDescent="0.15"/>
    <row r="287" s="3" customFormat="1" ht="12" x14ac:dyDescent="0.15"/>
    <row r="288" s="3" customFormat="1" ht="12" x14ac:dyDescent="0.15"/>
    <row r="289" s="3" customFormat="1" ht="12" x14ac:dyDescent="0.15"/>
    <row r="290" s="3" customFormat="1" ht="12" x14ac:dyDescent="0.15"/>
    <row r="291" s="3" customFormat="1" ht="12" x14ac:dyDescent="0.15"/>
    <row r="292" s="3" customFormat="1" ht="12" x14ac:dyDescent="0.15"/>
    <row r="293" s="3" customFormat="1" ht="12" x14ac:dyDescent="0.15"/>
    <row r="294" s="3" customFormat="1" ht="12" x14ac:dyDescent="0.15"/>
    <row r="295" s="3" customFormat="1" ht="12" x14ac:dyDescent="0.15"/>
    <row r="296" s="3" customFormat="1" ht="12" x14ac:dyDescent="0.15"/>
    <row r="297" s="3" customFormat="1" ht="12" x14ac:dyDescent="0.15"/>
    <row r="298" s="3" customFormat="1" ht="12" x14ac:dyDescent="0.15"/>
    <row r="299" s="3" customFormat="1" ht="12" x14ac:dyDescent="0.15"/>
    <row r="300" s="3" customFormat="1" ht="12" x14ac:dyDescent="0.15"/>
    <row r="301" s="3" customFormat="1" ht="12" x14ac:dyDescent="0.15"/>
    <row r="302" s="3" customFormat="1" ht="12" x14ac:dyDescent="0.15"/>
    <row r="303" s="3" customFormat="1" ht="12" x14ac:dyDescent="0.15"/>
    <row r="304" s="3" customFormat="1" ht="12" x14ac:dyDescent="0.15"/>
    <row r="305" s="3" customFormat="1" ht="12" x14ac:dyDescent="0.15"/>
    <row r="306" s="3" customFormat="1" ht="12" x14ac:dyDescent="0.15"/>
    <row r="307" s="3" customFormat="1" ht="12" x14ac:dyDescent="0.15"/>
    <row r="308" s="3" customFormat="1" ht="12" x14ac:dyDescent="0.15"/>
    <row r="309" s="3" customFormat="1" ht="12" x14ac:dyDescent="0.15"/>
    <row r="310" s="3" customFormat="1" ht="12" x14ac:dyDescent="0.15"/>
    <row r="311" s="3" customFormat="1" ht="12" x14ac:dyDescent="0.15"/>
    <row r="312" s="3" customFormat="1" ht="12" x14ac:dyDescent="0.15"/>
    <row r="313" s="3" customFormat="1" ht="12" x14ac:dyDescent="0.15"/>
    <row r="314" s="3" customFormat="1" ht="12" x14ac:dyDescent="0.15"/>
    <row r="315" s="3" customFormat="1" ht="12" x14ac:dyDescent="0.15"/>
    <row r="316" s="3" customFormat="1" ht="12" x14ac:dyDescent="0.15"/>
    <row r="317" s="3" customFormat="1" ht="12" x14ac:dyDescent="0.15"/>
    <row r="318" s="3" customFormat="1" ht="12" x14ac:dyDescent="0.15"/>
    <row r="319" s="3" customFormat="1" ht="12" x14ac:dyDescent="0.15"/>
    <row r="320" s="3" customFormat="1" ht="12" x14ac:dyDescent="0.15"/>
    <row r="321" s="3" customFormat="1" ht="12" x14ac:dyDescent="0.15"/>
    <row r="322" s="3" customFormat="1" ht="12" x14ac:dyDescent="0.15"/>
    <row r="323" s="3" customFormat="1" ht="12" x14ac:dyDescent="0.15"/>
    <row r="324" s="3" customFormat="1" ht="12" x14ac:dyDescent="0.15"/>
    <row r="325" s="3" customFormat="1" ht="12" x14ac:dyDescent="0.15"/>
    <row r="326" s="3" customFormat="1" ht="12" x14ac:dyDescent="0.15"/>
    <row r="327" s="3" customFormat="1" ht="12" x14ac:dyDescent="0.15"/>
    <row r="328" s="3" customFormat="1" ht="12" x14ac:dyDescent="0.15"/>
    <row r="329" s="3" customFormat="1" ht="12" x14ac:dyDescent="0.15"/>
    <row r="330" s="3" customFormat="1" ht="12" x14ac:dyDescent="0.15"/>
    <row r="331" s="3" customFormat="1" ht="12" x14ac:dyDescent="0.15"/>
    <row r="332" s="3" customFormat="1" ht="12" x14ac:dyDescent="0.15"/>
    <row r="333" s="3" customFormat="1" ht="12" x14ac:dyDescent="0.15"/>
    <row r="334" s="3" customFormat="1" ht="12" x14ac:dyDescent="0.15"/>
    <row r="335" s="3" customFormat="1" ht="12" x14ac:dyDescent="0.15"/>
    <row r="336" s="3" customFormat="1" ht="12" x14ac:dyDescent="0.15"/>
    <row r="337" s="3" customFormat="1" ht="12" x14ac:dyDescent="0.15"/>
    <row r="338" s="3" customFormat="1" ht="12" x14ac:dyDescent="0.15"/>
    <row r="339" s="3" customFormat="1" ht="12" x14ac:dyDescent="0.15"/>
    <row r="340" s="3" customFormat="1" ht="12" x14ac:dyDescent="0.15"/>
    <row r="341" s="3" customFormat="1" ht="12" x14ac:dyDescent="0.15"/>
    <row r="342" s="3" customFormat="1" ht="12" x14ac:dyDescent="0.15"/>
    <row r="343" s="3" customFormat="1" ht="12" x14ac:dyDescent="0.15"/>
    <row r="344" s="3" customFormat="1" ht="12" x14ac:dyDescent="0.15"/>
    <row r="345" s="3" customFormat="1" ht="12" x14ac:dyDescent="0.15"/>
    <row r="346" s="3" customFormat="1" ht="12" x14ac:dyDescent="0.15"/>
    <row r="347" s="3" customFormat="1" ht="12" x14ac:dyDescent="0.15"/>
    <row r="348" s="3" customFormat="1" ht="12" x14ac:dyDescent="0.15"/>
    <row r="349" s="3" customFormat="1" ht="12" x14ac:dyDescent="0.15"/>
    <row r="350" s="3" customFormat="1" ht="12" x14ac:dyDescent="0.15"/>
    <row r="351" s="3" customFormat="1" ht="12" x14ac:dyDescent="0.15"/>
    <row r="352" s="3" customFormat="1" ht="12" x14ac:dyDescent="0.15"/>
    <row r="353" s="3" customFormat="1" ht="12" x14ac:dyDescent="0.15"/>
    <row r="354" s="3" customFormat="1" ht="12" x14ac:dyDescent="0.15"/>
    <row r="355" s="3" customFormat="1" ht="12" x14ac:dyDescent="0.15"/>
    <row r="356" s="3" customFormat="1" ht="12" x14ac:dyDescent="0.15"/>
    <row r="357" s="3" customFormat="1" ht="12" x14ac:dyDescent="0.15"/>
    <row r="358" s="3" customFormat="1" ht="12" x14ac:dyDescent="0.15"/>
    <row r="359" s="3" customFormat="1" ht="12" x14ac:dyDescent="0.15"/>
    <row r="360" s="3" customFormat="1" ht="12" x14ac:dyDescent="0.15"/>
    <row r="361" s="3" customFormat="1" ht="12" x14ac:dyDescent="0.15"/>
    <row r="362" s="3" customFormat="1" ht="12" x14ac:dyDescent="0.15"/>
    <row r="363" s="3" customFormat="1" ht="12" x14ac:dyDescent="0.15"/>
    <row r="364" s="3" customFormat="1" ht="12" x14ac:dyDescent="0.15"/>
    <row r="365" s="3" customFormat="1" ht="12" x14ac:dyDescent="0.15"/>
    <row r="366" s="3" customFormat="1" ht="12" x14ac:dyDescent="0.15"/>
    <row r="367" s="3" customFormat="1" ht="12" x14ac:dyDescent="0.15"/>
    <row r="368" s="3" customFormat="1" ht="12" x14ac:dyDescent="0.15"/>
    <row r="369" s="3" customFormat="1" ht="12" x14ac:dyDescent="0.15"/>
    <row r="370" s="3" customFormat="1" ht="12" x14ac:dyDescent="0.15"/>
    <row r="371" s="3" customFormat="1" ht="12" x14ac:dyDescent="0.15"/>
    <row r="372" s="3" customFormat="1" ht="12" x14ac:dyDescent="0.15"/>
    <row r="373" s="3" customFormat="1" ht="12" x14ac:dyDescent="0.15"/>
    <row r="374" s="3" customFormat="1" ht="12" x14ac:dyDescent="0.15"/>
    <row r="375" s="3" customFormat="1" ht="12" x14ac:dyDescent="0.15"/>
    <row r="376" s="3" customFormat="1" ht="12" x14ac:dyDescent="0.15"/>
    <row r="377" s="3" customFormat="1" ht="12" x14ac:dyDescent="0.15"/>
    <row r="378" s="3" customFormat="1" ht="12" x14ac:dyDescent="0.15"/>
    <row r="379" s="3" customFormat="1" ht="12" x14ac:dyDescent="0.15"/>
    <row r="380" s="3" customFormat="1" ht="12" x14ac:dyDescent="0.15"/>
    <row r="381" s="3" customFormat="1" ht="12" x14ac:dyDescent="0.15"/>
    <row r="382" s="3" customFormat="1" ht="12" x14ac:dyDescent="0.15"/>
    <row r="383" s="3" customFormat="1" ht="12" x14ac:dyDescent="0.15"/>
    <row r="384" s="3" customFormat="1" ht="12" x14ac:dyDescent="0.15"/>
    <row r="385" s="3" customFormat="1" ht="12" x14ac:dyDescent="0.15"/>
    <row r="386" s="3" customFormat="1" ht="12" x14ac:dyDescent="0.15"/>
    <row r="387" s="3" customFormat="1" ht="12" x14ac:dyDescent="0.15"/>
    <row r="388" s="3" customFormat="1" ht="12" x14ac:dyDescent="0.15"/>
    <row r="389" s="3" customFormat="1" ht="12" x14ac:dyDescent="0.15"/>
    <row r="390" s="3" customFormat="1" ht="12" x14ac:dyDescent="0.15"/>
    <row r="391" s="3" customFormat="1" ht="12" x14ac:dyDescent="0.15"/>
    <row r="392" s="3" customFormat="1" ht="12" x14ac:dyDescent="0.15"/>
    <row r="393" s="3" customFormat="1" ht="12" x14ac:dyDescent="0.15"/>
    <row r="394" s="3" customFormat="1" ht="12" x14ac:dyDescent="0.15"/>
    <row r="395" s="3" customFormat="1" ht="12" x14ac:dyDescent="0.15"/>
    <row r="396" s="3" customFormat="1" ht="12" x14ac:dyDescent="0.15"/>
    <row r="397" s="3" customFormat="1" ht="12" x14ac:dyDescent="0.15"/>
    <row r="398" s="3" customFormat="1" ht="12" x14ac:dyDescent="0.15"/>
    <row r="399" s="3" customFormat="1" ht="12" x14ac:dyDescent="0.15"/>
    <row r="400" s="3" customFormat="1" ht="12" x14ac:dyDescent="0.15"/>
    <row r="401" s="3" customFormat="1" ht="12" x14ac:dyDescent="0.15"/>
    <row r="402" s="3" customFormat="1" ht="12" x14ac:dyDescent="0.15"/>
    <row r="403" s="3" customFormat="1" ht="12" x14ac:dyDescent="0.15"/>
    <row r="404" s="3" customFormat="1" ht="12" x14ac:dyDescent="0.15"/>
    <row r="405" s="3" customFormat="1" ht="12" x14ac:dyDescent="0.15"/>
    <row r="406" s="3" customFormat="1" ht="12" x14ac:dyDescent="0.15"/>
    <row r="407" s="3" customFormat="1" ht="12" x14ac:dyDescent="0.15"/>
    <row r="408" s="3" customFormat="1" ht="12" x14ac:dyDescent="0.15"/>
    <row r="409" s="3" customFormat="1" ht="12" x14ac:dyDescent="0.15"/>
    <row r="410" s="3" customFormat="1" ht="12" x14ac:dyDescent="0.15"/>
    <row r="411" s="3" customFormat="1" ht="12" x14ac:dyDescent="0.15"/>
    <row r="412" s="3" customFormat="1" ht="12" x14ac:dyDescent="0.15"/>
    <row r="413" s="3" customFormat="1" ht="12" x14ac:dyDescent="0.15"/>
    <row r="414" s="3" customFormat="1" ht="12" x14ac:dyDescent="0.15"/>
    <row r="415" s="3" customFormat="1" ht="12" x14ac:dyDescent="0.15"/>
    <row r="416" s="3" customFormat="1" ht="12" x14ac:dyDescent="0.15"/>
    <row r="417" s="3" customFormat="1" ht="12" x14ac:dyDescent="0.15"/>
    <row r="418" s="3" customFormat="1" ht="12" x14ac:dyDescent="0.15"/>
    <row r="419" s="3" customFormat="1" ht="12" x14ac:dyDescent="0.15"/>
    <row r="420" s="3" customFormat="1" ht="12" x14ac:dyDescent="0.15"/>
    <row r="421" s="3" customFormat="1" ht="12" x14ac:dyDescent="0.15"/>
    <row r="422" s="3" customFormat="1" ht="12" x14ac:dyDescent="0.15"/>
    <row r="423" s="3" customFormat="1" ht="12" x14ac:dyDescent="0.15"/>
    <row r="424" s="3" customFormat="1" ht="12" x14ac:dyDescent="0.15"/>
    <row r="425" s="3" customFormat="1" ht="12" x14ac:dyDescent="0.15"/>
    <row r="426" s="3" customFormat="1" ht="12" x14ac:dyDescent="0.15"/>
    <row r="427" s="3" customFormat="1" ht="12" x14ac:dyDescent="0.15"/>
    <row r="428" s="3" customFormat="1" ht="12" x14ac:dyDescent="0.15"/>
    <row r="429" s="3" customFormat="1" ht="12" x14ac:dyDescent="0.15"/>
    <row r="430" s="3" customFormat="1" ht="12" x14ac:dyDescent="0.15"/>
    <row r="431" s="3" customFormat="1" ht="12" x14ac:dyDescent="0.15"/>
    <row r="432" s="3" customFormat="1" ht="12" x14ac:dyDescent="0.15"/>
    <row r="433" s="3" customFormat="1" ht="12" x14ac:dyDescent="0.15"/>
    <row r="434" s="3" customFormat="1" ht="12" x14ac:dyDescent="0.15"/>
    <row r="435" s="3" customFormat="1" ht="12" x14ac:dyDescent="0.15"/>
    <row r="436" s="3" customFormat="1" ht="12" x14ac:dyDescent="0.15"/>
    <row r="437" s="3" customFormat="1" ht="12" x14ac:dyDescent="0.15"/>
    <row r="438" s="3" customFormat="1" ht="12" x14ac:dyDescent="0.15"/>
    <row r="439" s="3" customFormat="1" ht="12" x14ac:dyDescent="0.15"/>
    <row r="440" s="3" customFormat="1" ht="12" x14ac:dyDescent="0.15"/>
    <row r="441" s="3" customFormat="1" ht="12" x14ac:dyDescent="0.15"/>
    <row r="442" s="3" customFormat="1" ht="12" x14ac:dyDescent="0.15"/>
    <row r="443" s="3" customFormat="1" ht="12" x14ac:dyDescent="0.15"/>
    <row r="444" s="3" customFormat="1" ht="12" x14ac:dyDescent="0.15"/>
    <row r="445" s="3" customFormat="1" ht="12" x14ac:dyDescent="0.15"/>
    <row r="446" s="3" customFormat="1" ht="12" x14ac:dyDescent="0.15"/>
    <row r="447" s="3" customFormat="1" ht="12" x14ac:dyDescent="0.15"/>
    <row r="448" s="3" customFormat="1" ht="12" x14ac:dyDescent="0.15"/>
    <row r="449" s="3" customFormat="1" ht="12" x14ac:dyDescent="0.15"/>
    <row r="450" s="3" customFormat="1" ht="12" x14ac:dyDescent="0.15"/>
    <row r="451" s="3" customFormat="1" ht="12" x14ac:dyDescent="0.15"/>
    <row r="452" s="3" customFormat="1" ht="12" x14ac:dyDescent="0.15"/>
    <row r="453" s="3" customFormat="1" ht="12" x14ac:dyDescent="0.15"/>
    <row r="454" s="3" customFormat="1" ht="12" x14ac:dyDescent="0.15"/>
    <row r="455" s="3" customFormat="1" ht="12" x14ac:dyDescent="0.15"/>
    <row r="456" s="3" customFormat="1" ht="12" x14ac:dyDescent="0.15"/>
    <row r="457" s="3" customFormat="1" ht="12" x14ac:dyDescent="0.15"/>
    <row r="458" s="3" customFormat="1" ht="12" x14ac:dyDescent="0.15"/>
    <row r="459" s="3" customFormat="1" ht="12" x14ac:dyDescent="0.15"/>
    <row r="460" s="3" customFormat="1" ht="12" x14ac:dyDescent="0.15"/>
    <row r="461" s="3" customFormat="1" ht="12" x14ac:dyDescent="0.15"/>
    <row r="462" s="3" customFormat="1" ht="12" x14ac:dyDescent="0.15"/>
    <row r="463" s="3" customFormat="1" ht="12" x14ac:dyDescent="0.15"/>
    <row r="464" s="3" customFormat="1" ht="12" x14ac:dyDescent="0.15"/>
    <row r="465" s="3" customFormat="1" ht="12" x14ac:dyDescent="0.15"/>
    <row r="466" s="3" customFormat="1" ht="12" x14ac:dyDescent="0.15"/>
    <row r="467" s="3" customFormat="1" ht="12" x14ac:dyDescent="0.15"/>
    <row r="468" s="3" customFormat="1" ht="12" x14ac:dyDescent="0.15"/>
    <row r="469" s="3" customFormat="1" ht="12" x14ac:dyDescent="0.15"/>
    <row r="470" s="3" customFormat="1" ht="12" x14ac:dyDescent="0.15"/>
    <row r="471" s="3" customFormat="1" ht="12" x14ac:dyDescent="0.15"/>
    <row r="472" s="3" customFormat="1" ht="12" x14ac:dyDescent="0.15"/>
    <row r="473" s="3" customFormat="1" ht="12" x14ac:dyDescent="0.15"/>
    <row r="474" s="3" customFormat="1" ht="12" x14ac:dyDescent="0.15"/>
    <row r="475" s="3" customFormat="1" ht="12" x14ac:dyDescent="0.15"/>
    <row r="476" s="3" customFormat="1" ht="12" x14ac:dyDescent="0.15"/>
    <row r="477" s="3" customFormat="1" ht="12" x14ac:dyDescent="0.15"/>
    <row r="478" s="3" customFormat="1" ht="12" x14ac:dyDescent="0.15"/>
    <row r="479" s="3" customFormat="1" ht="12" x14ac:dyDescent="0.15"/>
    <row r="480" s="3" customFormat="1" ht="12" x14ac:dyDescent="0.15"/>
    <row r="481" s="3" customFormat="1" ht="12" x14ac:dyDescent="0.15"/>
    <row r="482" s="3" customFormat="1" ht="12" x14ac:dyDescent="0.15"/>
    <row r="483" s="3" customFormat="1" ht="12" x14ac:dyDescent="0.15"/>
    <row r="484" s="3" customFormat="1" ht="12" x14ac:dyDescent="0.15"/>
    <row r="485" s="3" customFormat="1" ht="12" x14ac:dyDescent="0.15"/>
    <row r="486" s="3" customFormat="1" ht="12" x14ac:dyDescent="0.15"/>
    <row r="487" s="3" customFormat="1" ht="12" x14ac:dyDescent="0.15"/>
    <row r="488" s="3" customFormat="1" ht="12" x14ac:dyDescent="0.15"/>
    <row r="489" s="3" customFormat="1" ht="12" x14ac:dyDescent="0.15"/>
    <row r="490" s="3" customFormat="1" ht="12" x14ac:dyDescent="0.15"/>
    <row r="491" s="3" customFormat="1" ht="12" x14ac:dyDescent="0.15"/>
    <row r="492" s="3" customFormat="1" ht="12" x14ac:dyDescent="0.15"/>
    <row r="493" s="3" customFormat="1" ht="12" x14ac:dyDescent="0.15"/>
    <row r="494" s="3" customFormat="1" ht="12" x14ac:dyDescent="0.15"/>
    <row r="495" s="3" customFormat="1" ht="12" x14ac:dyDescent="0.15"/>
    <row r="496" s="3" customFormat="1" ht="12" x14ac:dyDescent="0.15"/>
    <row r="497" s="3" customFormat="1" ht="12" x14ac:dyDescent="0.15"/>
    <row r="498" s="3" customFormat="1" ht="12" x14ac:dyDescent="0.15"/>
    <row r="499" s="3" customFormat="1" ht="13.5" customHeight="1" x14ac:dyDescent="0.15"/>
    <row r="500" s="3" customFormat="1" ht="13.5" customHeight="1" x14ac:dyDescent="0.15"/>
    <row r="501" s="3" customFormat="1" ht="13.5" customHeight="1" x14ac:dyDescent="0.15"/>
    <row r="502" s="3" customFormat="1" ht="13.5" customHeight="1" x14ac:dyDescent="0.15"/>
    <row r="503" s="3" customFormat="1" ht="13.5" customHeight="1" x14ac:dyDescent="0.15"/>
    <row r="504" s="3" customFormat="1" ht="13.5" customHeight="1" x14ac:dyDescent="0.15"/>
    <row r="505" s="3" customFormat="1" ht="13.5" customHeight="1" x14ac:dyDescent="0.15"/>
    <row r="506" s="3" customFormat="1" ht="13.5" customHeight="1" x14ac:dyDescent="0.15"/>
    <row r="507" s="3" customFormat="1" ht="12" x14ac:dyDescent="0.15"/>
    <row r="508" s="3" customFormat="1" ht="12" x14ac:dyDescent="0.15"/>
    <row r="509" s="3" customFormat="1" ht="12" x14ac:dyDescent="0.15"/>
    <row r="510" s="3" customFormat="1" ht="12" x14ac:dyDescent="0.15"/>
    <row r="511" s="3" customFormat="1" ht="12" x14ac:dyDescent="0.15"/>
    <row r="512" s="3" customFormat="1" ht="12" x14ac:dyDescent="0.15"/>
    <row r="513" s="3" customFormat="1" ht="12" x14ac:dyDescent="0.15"/>
    <row r="514" s="3" customFormat="1" ht="12" x14ac:dyDescent="0.15"/>
    <row r="515" s="3" customFormat="1" ht="12" x14ac:dyDescent="0.15"/>
    <row r="516" s="3" customFormat="1" ht="12" x14ac:dyDescent="0.15"/>
    <row r="517" s="3" customFormat="1" ht="12" x14ac:dyDescent="0.15"/>
    <row r="518" s="3" customFormat="1" ht="12" x14ac:dyDescent="0.15"/>
    <row r="519" s="3" customFormat="1" ht="12" x14ac:dyDescent="0.15"/>
    <row r="520" s="3" customFormat="1" ht="12" x14ac:dyDescent="0.15"/>
    <row r="521" s="3" customFormat="1" ht="12" x14ac:dyDescent="0.15"/>
    <row r="522" s="3" customFormat="1" ht="12" x14ac:dyDescent="0.15"/>
    <row r="523" s="3" customFormat="1" ht="12" x14ac:dyDescent="0.15"/>
    <row r="524" s="3" customFormat="1" ht="12" x14ac:dyDescent="0.15"/>
    <row r="525" s="3" customFormat="1" ht="12" x14ac:dyDescent="0.15"/>
    <row r="526" s="3" customFormat="1" ht="12" x14ac:dyDescent="0.15"/>
    <row r="527" s="3" customFormat="1" ht="12" x14ac:dyDescent="0.15"/>
    <row r="528" s="3" customFormat="1" ht="12" x14ac:dyDescent="0.15"/>
    <row r="529" s="3" customFormat="1" ht="12" x14ac:dyDescent="0.15"/>
    <row r="530" s="3" customFormat="1" ht="12" x14ac:dyDescent="0.15"/>
    <row r="531" s="3" customFormat="1" ht="12" x14ac:dyDescent="0.15"/>
    <row r="532" s="3" customFormat="1" ht="12" x14ac:dyDescent="0.15"/>
    <row r="533" s="3" customFormat="1" ht="12" x14ac:dyDescent="0.15"/>
    <row r="534" s="3" customFormat="1" ht="12" x14ac:dyDescent="0.15"/>
    <row r="535" s="3" customFormat="1" ht="12" x14ac:dyDescent="0.15"/>
    <row r="536" s="3" customFormat="1" ht="12" x14ac:dyDescent="0.15"/>
    <row r="537" s="3" customFormat="1" ht="12" x14ac:dyDescent="0.15"/>
    <row r="538" s="3" customFormat="1" ht="12" x14ac:dyDescent="0.15"/>
    <row r="539" s="3" customFormat="1" ht="12" x14ac:dyDescent="0.15"/>
    <row r="540" s="3" customFormat="1" ht="12" x14ac:dyDescent="0.15"/>
    <row r="541" s="3" customFormat="1" ht="12" x14ac:dyDescent="0.15"/>
    <row r="542" s="3" customFormat="1" ht="12" x14ac:dyDescent="0.15"/>
    <row r="543" s="3" customFormat="1" ht="12" x14ac:dyDescent="0.15"/>
    <row r="544" s="3" customFormat="1" ht="12" x14ac:dyDescent="0.15"/>
    <row r="545" s="3" customFormat="1" ht="12" x14ac:dyDescent="0.15"/>
    <row r="546" s="3" customFormat="1" ht="12" x14ac:dyDescent="0.15"/>
    <row r="547" s="3" customFormat="1" ht="12" x14ac:dyDescent="0.15"/>
    <row r="548" s="3" customFormat="1" ht="12" x14ac:dyDescent="0.15"/>
    <row r="549" s="3" customFormat="1" ht="12" x14ac:dyDescent="0.15"/>
    <row r="550" s="3" customFormat="1" ht="12" x14ac:dyDescent="0.15"/>
    <row r="551" s="3" customFormat="1" ht="12" x14ac:dyDescent="0.15"/>
    <row r="552" s="3" customFormat="1" ht="12" x14ac:dyDescent="0.15"/>
    <row r="553" s="3" customFormat="1" ht="12" x14ac:dyDescent="0.15"/>
    <row r="554" s="3" customFormat="1" ht="12" x14ac:dyDescent="0.15"/>
    <row r="555" s="3" customFormat="1" ht="12" x14ac:dyDescent="0.15"/>
    <row r="556" s="3" customFormat="1" ht="12" x14ac:dyDescent="0.15"/>
    <row r="557" s="3" customFormat="1" ht="12" x14ac:dyDescent="0.15"/>
    <row r="558" s="3" customFormat="1" ht="12" x14ac:dyDescent="0.15"/>
    <row r="559" s="3" customFormat="1" ht="12" x14ac:dyDescent="0.15"/>
    <row r="560" s="3" customFormat="1" ht="12" x14ac:dyDescent="0.15"/>
    <row r="561" s="3" customFormat="1" ht="12" x14ac:dyDescent="0.15"/>
    <row r="562" s="3" customFormat="1" ht="12" x14ac:dyDescent="0.15"/>
    <row r="563" s="3" customFormat="1" ht="12" x14ac:dyDescent="0.15"/>
    <row r="564" s="3" customFormat="1" ht="12" x14ac:dyDescent="0.15"/>
    <row r="565" s="3" customFormat="1" ht="12" x14ac:dyDescent="0.15"/>
    <row r="566" s="3" customFormat="1" ht="12" x14ac:dyDescent="0.15"/>
    <row r="567" s="3" customFormat="1" ht="12" x14ac:dyDescent="0.15"/>
    <row r="568" s="3" customFormat="1" ht="12" x14ac:dyDescent="0.15"/>
    <row r="569" s="3" customFormat="1" ht="12" x14ac:dyDescent="0.15"/>
    <row r="570" s="3" customFormat="1" ht="12" x14ac:dyDescent="0.15"/>
    <row r="571" s="3" customFormat="1" ht="12" x14ac:dyDescent="0.15"/>
    <row r="572" s="3" customFormat="1" ht="12" x14ac:dyDescent="0.15"/>
    <row r="573" s="3" customFormat="1" ht="12" x14ac:dyDescent="0.15"/>
    <row r="574" s="3" customFormat="1" ht="12" x14ac:dyDescent="0.15"/>
    <row r="575" s="3" customFormat="1" ht="12" x14ac:dyDescent="0.15"/>
    <row r="576" s="3" customFormat="1" ht="12" x14ac:dyDescent="0.15"/>
    <row r="577" s="3" customFormat="1" ht="12" x14ac:dyDescent="0.15"/>
    <row r="578" s="3" customFormat="1" ht="12" x14ac:dyDescent="0.15"/>
    <row r="579" s="3" customFormat="1" ht="12" x14ac:dyDescent="0.15"/>
    <row r="580" s="3" customFormat="1" ht="12" x14ac:dyDescent="0.15"/>
    <row r="581" s="3" customFormat="1" ht="12" x14ac:dyDescent="0.15"/>
    <row r="582" s="3" customFormat="1" ht="12" x14ac:dyDescent="0.15"/>
    <row r="583" s="3" customFormat="1" ht="12" x14ac:dyDescent="0.15"/>
    <row r="584" s="3" customFormat="1" ht="12" x14ac:dyDescent="0.15"/>
    <row r="585" s="3" customFormat="1" ht="12" x14ac:dyDescent="0.15"/>
    <row r="586" s="3" customFormat="1" ht="12" x14ac:dyDescent="0.15"/>
    <row r="587" s="3" customFormat="1" ht="12" x14ac:dyDescent="0.15"/>
    <row r="588" s="3" customFormat="1" ht="12" x14ac:dyDescent="0.15"/>
    <row r="589" s="3" customFormat="1" ht="12" x14ac:dyDescent="0.15"/>
    <row r="590" s="3" customFormat="1" ht="12" x14ac:dyDescent="0.15"/>
    <row r="591" s="3" customFormat="1" ht="12" x14ac:dyDescent="0.15"/>
    <row r="592" s="3" customFormat="1" ht="12" x14ac:dyDescent="0.15"/>
    <row r="593" s="3" customFormat="1" ht="12" x14ac:dyDescent="0.15"/>
    <row r="594" s="3" customFormat="1" ht="12" x14ac:dyDescent="0.15"/>
    <row r="595" s="3" customFormat="1" ht="12" x14ac:dyDescent="0.15"/>
    <row r="596" s="3" customFormat="1" ht="12" x14ac:dyDescent="0.15"/>
    <row r="597" s="3" customFormat="1" ht="12" x14ac:dyDescent="0.15"/>
    <row r="598" s="3" customFormat="1" ht="12" x14ac:dyDescent="0.15"/>
    <row r="599" s="3" customFormat="1" ht="12" x14ac:dyDescent="0.15"/>
    <row r="600" s="3" customFormat="1" ht="12" x14ac:dyDescent="0.15"/>
    <row r="601" s="3" customFormat="1" ht="12" x14ac:dyDescent="0.15"/>
    <row r="602" s="3" customFormat="1" ht="12" x14ac:dyDescent="0.15"/>
    <row r="603" s="3" customFormat="1" ht="12" x14ac:dyDescent="0.15"/>
    <row r="604" s="3" customFormat="1" ht="12" x14ac:dyDescent="0.15"/>
    <row r="605" s="3" customFormat="1" ht="12" x14ac:dyDescent="0.15"/>
    <row r="606" s="3" customFormat="1" ht="12" x14ac:dyDescent="0.15"/>
    <row r="607" s="3" customFormat="1" ht="12" x14ac:dyDescent="0.15"/>
    <row r="608" s="3" customFormat="1" ht="12" x14ac:dyDescent="0.15"/>
    <row r="609" s="3" customFormat="1" ht="12" x14ac:dyDescent="0.15"/>
    <row r="610" s="3" customFormat="1" ht="12" x14ac:dyDescent="0.15"/>
    <row r="611" s="3" customFormat="1" ht="12" x14ac:dyDescent="0.15"/>
    <row r="612" s="3" customFormat="1" ht="12" x14ac:dyDescent="0.15"/>
    <row r="613" s="3" customFormat="1" ht="12" x14ac:dyDescent="0.15"/>
    <row r="614" s="3" customFormat="1" ht="12" x14ac:dyDescent="0.15"/>
    <row r="615" s="3" customFormat="1" ht="12" x14ac:dyDescent="0.15"/>
    <row r="616" s="3" customFormat="1" ht="12" x14ac:dyDescent="0.15"/>
    <row r="617" s="3" customFormat="1" ht="12" x14ac:dyDescent="0.15"/>
    <row r="618" s="3" customFormat="1" ht="12" x14ac:dyDescent="0.15"/>
    <row r="619" s="3" customFormat="1" ht="12" x14ac:dyDescent="0.15"/>
    <row r="620" s="3" customFormat="1" ht="12" x14ac:dyDescent="0.15"/>
    <row r="621" s="3" customFormat="1" ht="12" x14ac:dyDescent="0.15"/>
    <row r="622" s="3" customFormat="1" ht="12" x14ac:dyDescent="0.15"/>
    <row r="623" s="3" customFormat="1" ht="12" x14ac:dyDescent="0.15"/>
    <row r="624" s="3" customFormat="1" ht="12" x14ac:dyDescent="0.15"/>
    <row r="625" s="3" customFormat="1" ht="12" x14ac:dyDescent="0.15"/>
    <row r="626" s="3" customFormat="1" ht="12" x14ac:dyDescent="0.15"/>
    <row r="627" s="3" customFormat="1" ht="12" x14ac:dyDescent="0.15"/>
    <row r="628" s="3" customFormat="1" ht="12" x14ac:dyDescent="0.15"/>
    <row r="629" s="3" customFormat="1" ht="12" x14ac:dyDescent="0.15"/>
    <row r="630" s="3" customFormat="1" ht="12" x14ac:dyDescent="0.15"/>
    <row r="631" s="3" customFormat="1" ht="12" x14ac:dyDescent="0.15"/>
    <row r="632" s="3" customFormat="1" ht="12" x14ac:dyDescent="0.15"/>
    <row r="633" s="3" customFormat="1" ht="12" x14ac:dyDescent="0.15"/>
    <row r="634" s="3" customFormat="1" ht="12" x14ac:dyDescent="0.15"/>
    <row r="635" s="3" customFormat="1" ht="12" x14ac:dyDescent="0.15"/>
    <row r="636" s="3" customFormat="1" ht="12" x14ac:dyDescent="0.15"/>
    <row r="637" s="3" customFormat="1" ht="12" x14ac:dyDescent="0.15"/>
    <row r="638" s="3" customFormat="1" ht="12" x14ac:dyDescent="0.15"/>
    <row r="639" s="3" customFormat="1" ht="12" x14ac:dyDescent="0.15"/>
    <row r="640" s="3" customFormat="1" ht="12" x14ac:dyDescent="0.15"/>
    <row r="641" s="3" customFormat="1" ht="12" x14ac:dyDescent="0.15"/>
    <row r="642" s="3" customFormat="1" ht="12" x14ac:dyDescent="0.15"/>
    <row r="643" s="3" customFormat="1" ht="12" x14ac:dyDescent="0.15"/>
    <row r="644" s="3" customFormat="1" ht="12" x14ac:dyDescent="0.15"/>
    <row r="645" s="3" customFormat="1" ht="12" x14ac:dyDescent="0.15"/>
    <row r="646" s="3" customFormat="1" ht="12" x14ac:dyDescent="0.15"/>
    <row r="647" s="3" customFormat="1" ht="12" x14ac:dyDescent="0.15"/>
    <row r="648" s="3" customFormat="1" ht="12" x14ac:dyDescent="0.15"/>
    <row r="649" s="3" customFormat="1" ht="12" x14ac:dyDescent="0.15"/>
    <row r="650" s="3" customFormat="1" ht="12" x14ac:dyDescent="0.15"/>
    <row r="651" s="3" customFormat="1" ht="12" x14ac:dyDescent="0.15"/>
    <row r="652" s="3" customFormat="1" ht="12" x14ac:dyDescent="0.15"/>
    <row r="653" s="3" customFormat="1" ht="12" x14ac:dyDescent="0.15"/>
    <row r="654" s="3" customFormat="1" ht="12" x14ac:dyDescent="0.15"/>
    <row r="655" s="3" customFormat="1" ht="12" x14ac:dyDescent="0.15"/>
    <row r="656" s="3" customFormat="1" ht="12" x14ac:dyDescent="0.15"/>
    <row r="657" s="3" customFormat="1" ht="12" x14ac:dyDescent="0.15"/>
    <row r="658" s="3" customFormat="1" ht="12" x14ac:dyDescent="0.15"/>
    <row r="659" s="3" customFormat="1" ht="12" x14ac:dyDescent="0.15"/>
    <row r="660" s="3" customFormat="1" ht="12" x14ac:dyDescent="0.15"/>
    <row r="661" s="3" customFormat="1" ht="12" x14ac:dyDescent="0.15"/>
    <row r="662" s="3" customFormat="1" ht="12" x14ac:dyDescent="0.15"/>
    <row r="663" s="3" customFormat="1" ht="12" x14ac:dyDescent="0.15"/>
    <row r="664" s="3" customFormat="1" ht="12" x14ac:dyDescent="0.15"/>
    <row r="665" s="3" customFormat="1" ht="12" x14ac:dyDescent="0.15"/>
    <row r="666" s="3" customFormat="1" ht="12" x14ac:dyDescent="0.15"/>
    <row r="667" s="3" customFormat="1" ht="12" x14ac:dyDescent="0.15"/>
    <row r="668" s="3" customFormat="1" ht="12" x14ac:dyDescent="0.15"/>
    <row r="669" s="3" customFormat="1" ht="12" x14ac:dyDescent="0.15"/>
    <row r="670" s="3" customFormat="1" ht="12" x14ac:dyDescent="0.15"/>
    <row r="671" s="3" customFormat="1" ht="12" x14ac:dyDescent="0.15"/>
    <row r="672" s="3" customFormat="1" ht="12" x14ac:dyDescent="0.15"/>
    <row r="673" s="3" customFormat="1" ht="12" x14ac:dyDescent="0.15"/>
    <row r="674" s="3" customFormat="1" ht="12" x14ac:dyDescent="0.15"/>
    <row r="675" s="3" customFormat="1" ht="12" x14ac:dyDescent="0.15"/>
    <row r="676" s="3" customFormat="1" ht="12" x14ac:dyDescent="0.15"/>
    <row r="677" s="3" customFormat="1" ht="12" x14ac:dyDescent="0.15"/>
    <row r="678" s="3" customFormat="1" ht="12" x14ac:dyDescent="0.15"/>
    <row r="679" s="3" customFormat="1" ht="12" x14ac:dyDescent="0.15"/>
    <row r="680" s="3" customFormat="1" ht="12" x14ac:dyDescent="0.15"/>
    <row r="681" s="3" customFormat="1" ht="12" x14ac:dyDescent="0.15"/>
    <row r="682" s="3" customFormat="1" ht="12" x14ac:dyDescent="0.15"/>
    <row r="683" s="3" customFormat="1" ht="12" x14ac:dyDescent="0.15"/>
    <row r="684" s="3" customFormat="1" ht="12" x14ac:dyDescent="0.15"/>
    <row r="685" s="3" customFormat="1" ht="12" x14ac:dyDescent="0.15"/>
    <row r="686" s="3" customFormat="1" ht="12" x14ac:dyDescent="0.15"/>
    <row r="687" s="3" customFormat="1" ht="12" x14ac:dyDescent="0.15"/>
    <row r="688" s="3" customFormat="1" ht="12" x14ac:dyDescent="0.15"/>
    <row r="689" s="3" customFormat="1" ht="12" x14ac:dyDescent="0.15"/>
    <row r="690" s="3" customFormat="1" ht="12" x14ac:dyDescent="0.15"/>
    <row r="691" s="3" customFormat="1" ht="12" x14ac:dyDescent="0.15"/>
    <row r="692" s="3" customFormat="1" ht="12" x14ac:dyDescent="0.15"/>
    <row r="693" s="3" customFormat="1" ht="12" x14ac:dyDescent="0.15"/>
    <row r="694" s="3" customFormat="1" ht="12" x14ac:dyDescent="0.15"/>
    <row r="695" s="3" customFormat="1" ht="12" x14ac:dyDescent="0.15"/>
    <row r="696" s="3" customFormat="1" ht="12" x14ac:dyDescent="0.15"/>
    <row r="697" s="3" customFormat="1" ht="12" x14ac:dyDescent="0.15"/>
    <row r="698" s="3" customFormat="1" ht="12" x14ac:dyDescent="0.15"/>
    <row r="699" s="3" customFormat="1" ht="12" x14ac:dyDescent="0.15"/>
    <row r="700" s="3" customFormat="1" ht="12" x14ac:dyDescent="0.15"/>
    <row r="701" s="3" customFormat="1" ht="12" x14ac:dyDescent="0.15"/>
    <row r="702" s="3" customFormat="1" ht="12" x14ac:dyDescent="0.15"/>
    <row r="703" s="3" customFormat="1" ht="12" x14ac:dyDescent="0.15"/>
    <row r="704" s="3" customFormat="1" ht="12" x14ac:dyDescent="0.15"/>
    <row r="705" s="3" customFormat="1" ht="12" x14ac:dyDescent="0.15"/>
    <row r="706" s="3" customFormat="1" ht="12" x14ac:dyDescent="0.15"/>
    <row r="707" s="3" customFormat="1" ht="12" x14ac:dyDescent="0.15"/>
    <row r="708" s="3" customFormat="1" ht="12" x14ac:dyDescent="0.15"/>
    <row r="709" s="3" customFormat="1" ht="12" x14ac:dyDescent="0.15"/>
    <row r="710" s="3" customFormat="1" ht="12" x14ac:dyDescent="0.15"/>
    <row r="711" s="3" customFormat="1" ht="12" x14ac:dyDescent="0.15"/>
    <row r="712" s="3" customFormat="1" ht="12" x14ac:dyDescent="0.15"/>
    <row r="713" s="3" customFormat="1" ht="12" x14ac:dyDescent="0.15"/>
    <row r="714" s="3" customFormat="1" ht="12" x14ac:dyDescent="0.15"/>
    <row r="715" s="3" customFormat="1" ht="12" x14ac:dyDescent="0.15"/>
    <row r="716" s="3" customFormat="1" ht="12" x14ac:dyDescent="0.15"/>
    <row r="717" s="3" customFormat="1" ht="12" x14ac:dyDescent="0.15"/>
    <row r="718" s="3" customFormat="1" ht="12" x14ac:dyDescent="0.15"/>
    <row r="719" s="3" customFormat="1" ht="12" x14ac:dyDescent="0.15"/>
    <row r="720" s="3" customFormat="1" ht="12" x14ac:dyDescent="0.15"/>
    <row r="721" s="3" customFormat="1" ht="12" x14ac:dyDescent="0.15"/>
    <row r="722" s="3" customFormat="1" ht="12" x14ac:dyDescent="0.15"/>
    <row r="723" s="3" customFormat="1" ht="12" x14ac:dyDescent="0.15"/>
    <row r="724" s="3" customFormat="1" ht="12" x14ac:dyDescent="0.15"/>
    <row r="725" s="3" customFormat="1" ht="12" x14ac:dyDescent="0.15"/>
    <row r="726" s="3" customFormat="1" ht="12" x14ac:dyDescent="0.15"/>
    <row r="727" s="3" customFormat="1" ht="12" x14ac:dyDescent="0.15"/>
    <row r="728" s="3" customFormat="1" ht="12" x14ac:dyDescent="0.15"/>
    <row r="729" s="3" customFormat="1" ht="12" x14ac:dyDescent="0.15"/>
    <row r="730" s="3" customFormat="1" ht="12" x14ac:dyDescent="0.15"/>
    <row r="731" s="3" customFormat="1" ht="12" x14ac:dyDescent="0.15"/>
    <row r="732" s="3" customFormat="1" ht="12" x14ac:dyDescent="0.15"/>
    <row r="733" s="3" customFormat="1" ht="12" x14ac:dyDescent="0.15"/>
    <row r="734" s="3" customFormat="1" ht="12" x14ac:dyDescent="0.15"/>
    <row r="735" s="3" customFormat="1" ht="12" x14ac:dyDescent="0.15"/>
    <row r="736" s="3" customFormat="1" ht="12" x14ac:dyDescent="0.15"/>
    <row r="737" spans="13:13" s="3" customFormat="1" ht="12" x14ac:dyDescent="0.15"/>
    <row r="744" spans="13:13" x14ac:dyDescent="0.15">
      <c r="M744" s="1"/>
    </row>
    <row r="753" spans="2:24" x14ac:dyDescent="0.15">
      <c r="B753" s="1" t="s">
        <v>50</v>
      </c>
      <c r="C753" s="1">
        <v>64517015061.070007</v>
      </c>
      <c r="D753" s="1">
        <v>142781951.69076002</v>
      </c>
      <c r="E753" s="1">
        <v>223519600.38912001</v>
      </c>
      <c r="F753" s="1">
        <v>388109.17900416674</v>
      </c>
      <c r="G753" s="1">
        <v>366689661.25888419</v>
      </c>
      <c r="L753" s="1">
        <v>65026029202.279999</v>
      </c>
      <c r="M753" s="1"/>
      <c r="X753" s="1">
        <v>0</v>
      </c>
    </row>
    <row r="754" spans="2:24" x14ac:dyDescent="0.15">
      <c r="B754" s="1" t="s">
        <v>49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L754" s="1">
        <v>0</v>
      </c>
      <c r="M754" s="1"/>
      <c r="X754" s="1">
        <v>0</v>
      </c>
    </row>
  </sheetData>
  <mergeCells count="19">
    <mergeCell ref="B41:L41"/>
    <mergeCell ref="B45:B48"/>
    <mergeCell ref="C45:C46"/>
    <mergeCell ref="D45:G46"/>
    <mergeCell ref="H45:K45"/>
    <mergeCell ref="L45:L46"/>
    <mergeCell ref="H46:J46"/>
    <mergeCell ref="B2:L2"/>
    <mergeCell ref="B6:B9"/>
    <mergeCell ref="C6:C7"/>
    <mergeCell ref="D6:G7"/>
    <mergeCell ref="H6:K6"/>
    <mergeCell ref="L6:L7"/>
    <mergeCell ref="H7:J7"/>
    <mergeCell ref="D86:E86"/>
    <mergeCell ref="D87:E87"/>
    <mergeCell ref="B78:L78"/>
    <mergeCell ref="B79:L79"/>
    <mergeCell ref="B80:L80"/>
  </mergeCells>
  <conditionalFormatting sqref="I38:I40 C27:H40 J37:L40 I27:I36 C11:L13 C14:I25">
    <cfRule type="cellIs" dxfId="13" priority="14" operator="lessThan">
      <formula>0</formula>
    </cfRule>
  </conditionalFormatting>
  <conditionalFormatting sqref="I37">
    <cfRule type="cellIs" dxfId="12" priority="13" operator="lessThan">
      <formula>0</formula>
    </cfRule>
  </conditionalFormatting>
  <conditionalFormatting sqref="C26:I26">
    <cfRule type="cellIs" dxfId="11" priority="12" operator="lessThan">
      <formula>0</formula>
    </cfRule>
  </conditionalFormatting>
  <conditionalFormatting sqref="J26:L26">
    <cfRule type="cellIs" dxfId="10" priority="10" operator="lessThan">
      <formula>0</formula>
    </cfRule>
  </conditionalFormatting>
  <conditionalFormatting sqref="J27:L36 J14:L25">
    <cfRule type="cellIs" dxfId="9" priority="11" operator="lessThan">
      <formula>0</formula>
    </cfRule>
  </conditionalFormatting>
  <conditionalFormatting sqref="I77 J76:L77 C50:L51 C66:C67 G66:G67 C76:H77 L52 C68:G75 C52:G64">
    <cfRule type="cellIs" dxfId="8" priority="9" operator="lessThan">
      <formula>0</formula>
    </cfRule>
  </conditionalFormatting>
  <conditionalFormatting sqref="I76">
    <cfRule type="cellIs" dxfId="7" priority="8" operator="lessThan">
      <formula>0</formula>
    </cfRule>
  </conditionalFormatting>
  <conditionalFormatting sqref="C65 G65">
    <cfRule type="cellIs" dxfId="6" priority="7" operator="lessThan">
      <formula>0</formula>
    </cfRule>
  </conditionalFormatting>
  <conditionalFormatting sqref="L53:L64 L68:L75">
    <cfRule type="cellIs" dxfId="5" priority="6" operator="lessThan">
      <formula>0</formula>
    </cfRule>
  </conditionalFormatting>
  <conditionalFormatting sqref="H68:K75 H59:K64 H52:K57">
    <cfRule type="cellIs" dxfId="4" priority="5" operator="lessThan">
      <formula>0</formula>
    </cfRule>
  </conditionalFormatting>
  <conditionalFormatting sqref="H65:K67">
    <cfRule type="cellIs" dxfId="3" priority="4" operator="lessThan">
      <formula>0</formula>
    </cfRule>
  </conditionalFormatting>
  <conditionalFormatting sqref="H58:L58">
    <cfRule type="cellIs" dxfId="2" priority="3" operator="lessThan">
      <formula>0</formula>
    </cfRule>
  </conditionalFormatting>
  <conditionalFormatting sqref="D65:F67">
    <cfRule type="cellIs" dxfId="1" priority="2" operator="lessThan">
      <formula>0</formula>
    </cfRule>
  </conditionalFormatting>
  <conditionalFormatting sqref="L65:L67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69" fitToHeight="2" orientation="landscape" r:id="rId1"/>
  <rowBreaks count="1" manualBreakCount="1">
    <brk id="40" min="1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DDF.03</vt:lpstr>
      <vt:lpstr>DDF.03!Area_de_impressao</vt:lpstr>
    </vt:vector>
  </TitlesOfParts>
  <Company>SMF - Secretaria de Finanças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Souza Silva</dc:creator>
  <cp:lastModifiedBy>Jose de Souza Silva</cp:lastModifiedBy>
  <cp:lastPrinted>2018-04-06T19:43:07Z</cp:lastPrinted>
  <dcterms:created xsi:type="dcterms:W3CDTF">2018-04-06T18:41:18Z</dcterms:created>
  <dcterms:modified xsi:type="dcterms:W3CDTF">2018-04-06T19:43:54Z</dcterms:modified>
</cp:coreProperties>
</file>