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698341\Desktop\1 - SutemDedip\DIDIG_Nova\3. Relatórios\11. Relatório - PDF\Saldo Devedor\DDF - 2019\"/>
    </mc:Choice>
  </mc:AlternateContent>
  <bookViews>
    <workbookView xWindow="0" yWindow="0" windowWidth="29160" windowHeight="10965"/>
  </bookViews>
  <sheets>
    <sheet name="Rl.12" sheetId="1" r:id="rId1"/>
  </sheets>
  <externalReferences>
    <externalReference r:id="rId2"/>
  </externalReferences>
  <definedNames>
    <definedName name="\i" localSheetId="0">#REF!</definedName>
    <definedName name="\i">#REF!</definedName>
    <definedName name="_xlnm.Extract" localSheetId="0">#REF!</definedName>
    <definedName name="_xlnm.Extract">#REF!</definedName>
    <definedName name="_xlnm.Print_Area" localSheetId="0">'Rl.12'!$B$1:$L$106</definedName>
    <definedName name="_xlnm.Database" localSheetId="0">#REF!</definedName>
    <definedName name="_xlnm.Database">#REF!</definedName>
    <definedName name="Criteria_MI" localSheetId="0">#REF!</definedName>
    <definedName name="Criteria_MI">#REF!</definedName>
    <definedName name="_xlnm.Criteria" localSheetId="0">#REF!</definedName>
    <definedName name="_xlnm.Criteria">#REF!</definedName>
    <definedName name="Database_MI" localSheetId="0">#REF!</definedName>
    <definedName name="Database_MI">#REF!</definedName>
    <definedName name="Extract_MI" localSheetId="0">#REF!</definedName>
    <definedName name="Extract_MI">#REF!</definedName>
    <definedName name="JUL" localSheetId="0">#REF!</definedName>
    <definedName name="JUL">#REF!</definedName>
    <definedName name="Print_Area_MI" localSheetId="0">#REF!</definedName>
    <definedName name="Print_Area_MI">#REF!</definedName>
    <definedName name="QUAD1" localSheetId="0">#REF!</definedName>
    <definedName name="QUAD1">#REF!</definedName>
    <definedName name="QUAD2" localSheetId="0">#REF!</definedName>
    <definedName name="QUAD2">#REF!</definedName>
    <definedName name="QUAD3" localSheetId="0">#REF!</definedName>
    <definedName name="QUAD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2" i="1" l="1"/>
  <c r="J92" i="1"/>
  <c r="H92" i="1"/>
  <c r="F92" i="1"/>
  <c r="D92" i="1"/>
  <c r="C92" i="1"/>
  <c r="K90" i="1"/>
  <c r="J90" i="1"/>
  <c r="H90" i="1"/>
  <c r="F90" i="1"/>
  <c r="D90" i="1"/>
  <c r="C90" i="1"/>
  <c r="K84" i="1"/>
  <c r="I84" i="1"/>
  <c r="H84" i="1"/>
  <c r="E84" i="1"/>
  <c r="D84" i="1"/>
  <c r="C84" i="1"/>
  <c r="K81" i="1"/>
  <c r="J81" i="1"/>
  <c r="I81" i="1"/>
  <c r="F81" i="1"/>
  <c r="E81" i="1"/>
  <c r="C81" i="1"/>
  <c r="K77" i="1"/>
  <c r="I77" i="1"/>
  <c r="H77" i="1"/>
  <c r="F77" i="1"/>
  <c r="E77" i="1"/>
  <c r="D77" i="1"/>
  <c r="C77" i="1"/>
  <c r="L74" i="1"/>
  <c r="K73" i="1"/>
  <c r="J73" i="1"/>
  <c r="I73" i="1"/>
  <c r="H73" i="1"/>
  <c r="F73" i="1"/>
  <c r="E73" i="1"/>
  <c r="D73" i="1"/>
  <c r="C73" i="1"/>
  <c r="G70" i="1"/>
  <c r="L68" i="1"/>
  <c r="K67" i="1"/>
  <c r="J67" i="1"/>
  <c r="I67" i="1"/>
  <c r="F67" i="1"/>
  <c r="E67" i="1"/>
  <c r="D67" i="1"/>
  <c r="C67" i="1"/>
  <c r="G63" i="1"/>
  <c r="K62" i="1"/>
  <c r="J62" i="1"/>
  <c r="I62" i="1"/>
  <c r="H62" i="1"/>
  <c r="E62" i="1"/>
  <c r="D62" i="1"/>
  <c r="C62" i="1"/>
  <c r="K60" i="1"/>
  <c r="I60" i="1"/>
  <c r="E60" i="1"/>
  <c r="C60" i="1"/>
  <c r="L57" i="1"/>
  <c r="G45" i="1"/>
  <c r="J43" i="1"/>
  <c r="F43" i="1"/>
  <c r="J41" i="1"/>
  <c r="F41" i="1"/>
  <c r="G37" i="1"/>
  <c r="L85" i="1"/>
  <c r="J35" i="1"/>
  <c r="F35" i="1"/>
  <c r="L32" i="1"/>
  <c r="K32" i="1"/>
  <c r="I32" i="1"/>
  <c r="H32" i="1"/>
  <c r="E32" i="1"/>
  <c r="D32" i="1"/>
  <c r="C32" i="1"/>
  <c r="G29" i="1"/>
  <c r="J28" i="1"/>
  <c r="I28" i="1"/>
  <c r="F28" i="1"/>
  <c r="E28" i="1"/>
  <c r="G25" i="1"/>
  <c r="K24" i="1"/>
  <c r="C24" i="1"/>
  <c r="L71" i="1"/>
  <c r="G20" i="1"/>
  <c r="K18" i="1"/>
  <c r="C18" i="1"/>
  <c r="I13" i="1"/>
  <c r="K13" i="1"/>
  <c r="C13" i="1"/>
  <c r="L8" i="1"/>
  <c r="L4" i="1" s="1"/>
  <c r="G24" i="1" l="1"/>
  <c r="G71" i="1"/>
  <c r="G93" i="1"/>
  <c r="L64" i="1"/>
  <c r="L93" i="1"/>
  <c r="D13" i="1"/>
  <c r="H13" i="1"/>
  <c r="L13" i="1"/>
  <c r="G16" i="1"/>
  <c r="D18" i="1"/>
  <c r="H18" i="1"/>
  <c r="L18" i="1"/>
  <c r="D24" i="1"/>
  <c r="H24" i="1"/>
  <c r="L24" i="1"/>
  <c r="L78" i="1"/>
  <c r="G33" i="1"/>
  <c r="C35" i="1"/>
  <c r="K35" i="1"/>
  <c r="L86" i="1"/>
  <c r="G38" i="1"/>
  <c r="C43" i="1"/>
  <c r="K43" i="1"/>
  <c r="L94" i="1"/>
  <c r="G46" i="1"/>
  <c r="C97" i="1"/>
  <c r="F62" i="1"/>
  <c r="G68" i="1"/>
  <c r="L69" i="1"/>
  <c r="J84" i="1"/>
  <c r="G94" i="1"/>
  <c r="E13" i="1"/>
  <c r="G14" i="1"/>
  <c r="L65" i="1"/>
  <c r="E18" i="1"/>
  <c r="I18" i="1"/>
  <c r="G19" i="1"/>
  <c r="G21" i="1"/>
  <c r="E24" i="1"/>
  <c r="I24" i="1"/>
  <c r="C28" i="1"/>
  <c r="K28" i="1"/>
  <c r="G30" i="1"/>
  <c r="D35" i="1"/>
  <c r="H35" i="1"/>
  <c r="L35" i="1"/>
  <c r="L87" i="1"/>
  <c r="L84" i="1" s="1"/>
  <c r="D43" i="1"/>
  <c r="H43" i="1"/>
  <c r="L43" i="1"/>
  <c r="L95" i="1"/>
  <c r="G47" i="1"/>
  <c r="G69" i="1"/>
  <c r="L70" i="1"/>
  <c r="G74" i="1"/>
  <c r="L75" i="1"/>
  <c r="H81" i="1"/>
  <c r="L82" i="1"/>
  <c r="F84" i="1"/>
  <c r="I92" i="1"/>
  <c r="G95" i="1"/>
  <c r="F13" i="1"/>
  <c r="J13" i="1"/>
  <c r="L63" i="1"/>
  <c r="G15" i="1"/>
  <c r="F18" i="1"/>
  <c r="J18" i="1"/>
  <c r="G22" i="1"/>
  <c r="F24" i="1"/>
  <c r="J24" i="1"/>
  <c r="G26" i="1"/>
  <c r="D28" i="1"/>
  <c r="H28" i="1"/>
  <c r="L28" i="1"/>
  <c r="L79" i="1"/>
  <c r="F32" i="1"/>
  <c r="J32" i="1"/>
  <c r="E35" i="1"/>
  <c r="I35" i="1"/>
  <c r="G36" i="1"/>
  <c r="E43" i="1"/>
  <c r="I43" i="1"/>
  <c r="G44" i="1"/>
  <c r="L96" i="1"/>
  <c r="H67" i="1"/>
  <c r="L67" i="1"/>
  <c r="G75" i="1"/>
  <c r="J77" i="1"/>
  <c r="D81" i="1"/>
  <c r="G82" i="1"/>
  <c r="K97" i="1"/>
  <c r="E92" i="1"/>
  <c r="G64" i="1"/>
  <c r="G65" i="1"/>
  <c r="G78" i="1"/>
  <c r="G79" i="1"/>
  <c r="G85" i="1"/>
  <c r="G86" i="1"/>
  <c r="G87" i="1"/>
  <c r="G96" i="1"/>
  <c r="E90" i="1" l="1"/>
  <c r="G18" i="1"/>
  <c r="G67" i="1"/>
  <c r="I11" i="1"/>
  <c r="G77" i="1"/>
  <c r="G81" i="1"/>
  <c r="I90" i="1"/>
  <c r="L41" i="1"/>
  <c r="C11" i="1"/>
  <c r="E11" i="1"/>
  <c r="G32" i="1"/>
  <c r="D11" i="1"/>
  <c r="G92" i="1"/>
  <c r="L62" i="1"/>
  <c r="G84" i="1"/>
  <c r="I41" i="1"/>
  <c r="J11" i="1"/>
  <c r="L81" i="1"/>
  <c r="G73" i="1"/>
  <c r="D41" i="1"/>
  <c r="K11" i="1"/>
  <c r="K41" i="1"/>
  <c r="L77" i="1"/>
  <c r="L11" i="1"/>
  <c r="G62" i="1"/>
  <c r="G43" i="1"/>
  <c r="G35" i="1"/>
  <c r="L73" i="1"/>
  <c r="H41" i="1"/>
  <c r="J60" i="1"/>
  <c r="H60" i="1"/>
  <c r="E41" i="1"/>
  <c r="F11" i="1"/>
  <c r="D60" i="1"/>
  <c r="G28" i="1"/>
  <c r="G13" i="1"/>
  <c r="F60" i="1"/>
  <c r="C41" i="1"/>
  <c r="H11" i="1"/>
  <c r="L92" i="1"/>
  <c r="F97" i="1" l="1"/>
  <c r="H97" i="1"/>
  <c r="H48" i="1"/>
  <c r="I48" i="1"/>
  <c r="I97" i="1"/>
  <c r="E97" i="1"/>
  <c r="L90" i="1"/>
  <c r="G11" i="1"/>
  <c r="J97" i="1"/>
  <c r="L48" i="1"/>
  <c r="K48" i="1"/>
  <c r="J48" i="1"/>
  <c r="L60" i="1"/>
  <c r="E48" i="1"/>
  <c r="D97" i="1"/>
  <c r="G60" i="1"/>
  <c r="F48" i="1"/>
  <c r="G41" i="1"/>
  <c r="G90" i="1"/>
  <c r="D48" i="1"/>
  <c r="C48" i="1"/>
  <c r="L97" i="1" l="1"/>
  <c r="G97" i="1"/>
  <c r="G48" i="1"/>
</calcChain>
</file>

<file path=xl/sharedStrings.xml><?xml version="1.0" encoding="utf-8"?>
<sst xmlns="http://schemas.openxmlformats.org/spreadsheetml/2006/main" count="120" uniqueCount="71">
  <si>
    <t>DEMONSTRAÇÃO DA DÍVIDA FUNDADA</t>
  </si>
  <si>
    <t>Valores em R$ 1,00</t>
  </si>
  <si>
    <t>DISCRIMINAÇÃO</t>
  </si>
  <si>
    <t>SALDO DEVEDOR EM:</t>
  </si>
  <si>
    <t>PAGAMENTO</t>
  </si>
  <si>
    <t>VARIAÇÕES</t>
  </si>
  <si>
    <t>INCORPORAÇÕES</t>
  </si>
  <si>
    <t>DESINCORPORAÇÕES</t>
  </si>
  <si>
    <t>AMORTIZAÇÃO</t>
  </si>
  <si>
    <t>JUROS</t>
  </si>
  <si>
    <t>OUTROS ENCARGOS</t>
  </si>
  <si>
    <t>TOTAL</t>
  </si>
  <si>
    <t>CORREÇÃO MONETÁRIA</t>
  </si>
  <si>
    <t>LIBERAÇÕES            Operações de Crédito</t>
  </si>
  <si>
    <t xml:space="preserve">INCORP. JUROS/ENCARGOS PRO-RATA OU SALDO DEVEDOR     </t>
  </si>
  <si>
    <t xml:space="preserve">AMORTIZAÇÃO EXTRA OU MIGRAÇÃO/REDUÇÃO SDO DEVEDOR </t>
  </si>
  <si>
    <t>(a)</t>
  </si>
  <si>
    <t>(b)</t>
  </si>
  <si>
    <t>(c)</t>
  </si>
  <si>
    <t>(d)</t>
  </si>
  <si>
    <t>(e) = (b+c+d)</t>
  </si>
  <si>
    <t>(f)</t>
  </si>
  <si>
    <t>(g)</t>
  </si>
  <si>
    <t>(h)</t>
  </si>
  <si>
    <t>(i)</t>
  </si>
  <si>
    <t>(j) = (a-b+f+g+h-i)</t>
  </si>
  <si>
    <t xml:space="preserve"> </t>
  </si>
  <si>
    <t>1. DÍVIDA FUNDADA INTERNA</t>
  </si>
  <si>
    <t>- UNIÃO</t>
  </si>
  <si>
    <t>DMLP - Lei 12.671/98</t>
  </si>
  <si>
    <t>Lei Fed. 8.727/93 - COHAB/PMSP(¹) (²)</t>
  </si>
  <si>
    <t>Refinanciamento MP 2.185-35/2001</t>
  </si>
  <si>
    <t>- CAIXA ECONÔMICA FEDERAL</t>
  </si>
  <si>
    <t>PNAFM Segunda Fase CT Nº 0388043-02</t>
  </si>
  <si>
    <t>PNAFM Segunda Fase CT Nº 0474998-77</t>
  </si>
  <si>
    <t xml:space="preserve">PNAFM  2ª Fase - 2ª Etapa CT Nº: 0519642-52  </t>
  </si>
  <si>
    <t>Progr. Saneamento Drenagem -  Lei 16.757/2017</t>
  </si>
  <si>
    <t xml:space="preserve"> - BNDES</t>
  </si>
  <si>
    <r>
      <t>TRANSPORTES 2ª Etapa - Lei 13.609/03</t>
    </r>
    <r>
      <rPr>
        <sz val="12"/>
        <rFont val="Times New Roman"/>
        <family val="1"/>
      </rPr>
      <t>¹</t>
    </r>
  </si>
  <si>
    <t>PMAT - II¹</t>
  </si>
  <si>
    <t>- BANCO SANTANDER</t>
  </si>
  <si>
    <t>Programa Asfalto Novo - Lei 16.757/2017</t>
  </si>
  <si>
    <t>Programa Hab Casa da Família - Lei 16.757/2018</t>
  </si>
  <si>
    <t>- ITAÚ UNIBANCO</t>
  </si>
  <si>
    <t>Programa Asfalto Novo II - Lei 16.757/2017</t>
  </si>
  <si>
    <t>- OUTRAS DÍVIDAS</t>
  </si>
  <si>
    <r>
      <t>INSS - MP 778/2017 Migração Lei 11.960/09</t>
    </r>
    <r>
      <rPr>
        <vertAlign val="superscript"/>
        <sz val="9"/>
        <rFont val="Times New Roman"/>
        <family val="1"/>
      </rPr>
      <t xml:space="preserve"> 3 </t>
    </r>
    <r>
      <rPr>
        <sz val="9"/>
        <rFont val="Times New Roman"/>
        <family val="1"/>
      </rPr>
      <t xml:space="preserve"> </t>
    </r>
  </si>
  <si>
    <r>
      <t>INSS - Leis 11.941/09 e 12.865/13 e MP 778/17</t>
    </r>
    <r>
      <rPr>
        <vertAlign val="superscript"/>
        <sz val="9"/>
        <rFont val="Times New Roman"/>
        <family val="1"/>
      </rPr>
      <t xml:space="preserve"> 3 </t>
    </r>
    <r>
      <rPr>
        <sz val="9"/>
        <rFont val="Times New Roman"/>
        <family val="1"/>
      </rPr>
      <t xml:space="preserve"> </t>
    </r>
  </si>
  <si>
    <t xml:space="preserve">Lei 12.810/2013 - Parcelamento PASEP </t>
  </si>
  <si>
    <t>2. DÍVIDA FUNDADA EXTERNA</t>
  </si>
  <si>
    <t>BID</t>
  </si>
  <si>
    <t>849/OC-BR PROCAV II - BID II</t>
  </si>
  <si>
    <t>938/OC-BR PROVER/CINGAPURA - BID III</t>
  </si>
  <si>
    <t>1479/OC-BR PROCENTRO - BID IV</t>
  </si>
  <si>
    <t>4641/OC-BR AVANÇA SAÚDE - BID V</t>
  </si>
  <si>
    <r>
      <t>DEMONSTRAÇÃO DA DÍVIDA FUNDADA</t>
    </r>
    <r>
      <rPr>
        <b/>
        <sz val="14"/>
        <color rgb="FF0000FF"/>
        <rFont val="Times New Roman"/>
        <family val="1"/>
      </rPr>
      <t xml:space="preserve"> (Janeiro a Dezembro)</t>
    </r>
  </si>
  <si>
    <t>LIBERAÇÕES Op. Crédito</t>
  </si>
  <si>
    <r>
      <t>Lei Fed. 8.727/93 - COHAB/PMSP¹</t>
    </r>
    <r>
      <rPr>
        <vertAlign val="superscript"/>
        <sz val="10"/>
        <rFont val="Times New Roman"/>
        <family val="1"/>
      </rPr>
      <t xml:space="preserve"> e</t>
    </r>
    <r>
      <rPr>
        <sz val="10"/>
        <rFont val="Times New Roman"/>
        <family val="1"/>
      </rPr>
      <t xml:space="preserve"> ²</t>
    </r>
  </si>
  <si>
    <r>
      <t>PNAFM Segunda Fase CT Nº 0388043-02</t>
    </r>
    <r>
      <rPr>
        <vertAlign val="superscript"/>
        <sz val="10"/>
        <rFont val="Times New Roman"/>
        <family val="1"/>
      </rPr>
      <t xml:space="preserve">  </t>
    </r>
  </si>
  <si>
    <r>
      <t>PNAFM Segunda Fase CT Nº 0474998-77</t>
    </r>
    <r>
      <rPr>
        <vertAlign val="superscript"/>
        <sz val="10"/>
        <rFont val="Times New Roman"/>
        <family val="1"/>
      </rPr>
      <t xml:space="preserve"> </t>
    </r>
  </si>
  <si>
    <t>TRANSPORTES 2ª Etapa - Lei 13.609/03</t>
  </si>
  <si>
    <r>
      <t>PMAT - II</t>
    </r>
    <r>
      <rPr>
        <vertAlign val="superscript"/>
        <sz val="10"/>
        <rFont val="Times New Roman"/>
        <family val="1"/>
      </rPr>
      <t xml:space="preserve">1 e 4 </t>
    </r>
  </si>
  <si>
    <r>
      <t>Programa Hab Casa da Família - Lei 16.757/2018</t>
    </r>
    <r>
      <rPr>
        <vertAlign val="superscript"/>
        <sz val="10"/>
        <color rgb="FF0000FF"/>
        <rFont val="Times New Roman"/>
        <family val="1"/>
      </rPr>
      <t xml:space="preserve">4 </t>
    </r>
  </si>
  <si>
    <r>
      <t>INSS - MP 778/2017 Migração Lei 11.960/09</t>
    </r>
    <r>
      <rPr>
        <vertAlign val="superscript"/>
        <sz val="9"/>
        <rFont val="Times New Roman"/>
        <family val="1"/>
      </rPr>
      <t xml:space="preserve"> 3</t>
    </r>
  </si>
  <si>
    <r>
      <t>INSS - Leis 11.941/09 e 12.865/13 e MP 778/17</t>
    </r>
    <r>
      <rPr>
        <vertAlign val="superscript"/>
        <sz val="9"/>
        <rFont val="Times New Roman"/>
        <family val="1"/>
      </rPr>
      <t xml:space="preserve"> </t>
    </r>
  </si>
  <si>
    <t>Nota¹ - Os valores da coluna (h) são referentes à Incorporação de Juros ao saldo devedor das Dívidas Lei Fed. 8.727/93 - COHAB/PMSP e Dívida com o BNDES (Contratos PMAT).</t>
  </si>
  <si>
    <t>Nota² - Os valores da coluna (i) são referentes a Amortização Extraordinária Efetuadas pelos mutuários da COHAB.</t>
  </si>
  <si>
    <t>Nota³:  Saldo provisório, aguardando consolidação definitiva dos parcelamentos junto à Receita Federal do Brasil - RFB.</t>
  </si>
  <si>
    <r>
      <t>Nota</t>
    </r>
    <r>
      <rPr>
        <vertAlign val="superscript"/>
        <sz val="7"/>
        <rFont val="Times New Roman"/>
        <family val="1"/>
      </rPr>
      <t xml:space="preserve">4: </t>
    </r>
    <r>
      <rPr>
        <sz val="7"/>
        <rFont val="Times New Roman"/>
        <family val="1"/>
      </rPr>
      <t>Nota 2:  (**) Houve ingressos de recursos nos valores de: a) R$ 10.949.645,63, sendo 6.528.928,77  em fevereiro e R$ 4.420.716,86 em julho, referentes a Operação de Crédito do Programa de Modernização da Administração Tributária e da Gestão dos Setores Sociais Básicos - PMAT; b) R$ 100.000.000,00 em julho, referente a Operação de Crédito do  Programa Habitacional Casa da Família (Lei Municipal nº 16.757/2017; e c) R$ 169.457,29, sendo 84.735,04 em outubro e R$ 84.722,25 em dezembro, referente a Operação de Crédito do  Programa Saneamento para todos (Drenagem) -  Lei 16.757/2017; e d) R$ 180.000.000,00 em dezembro, referente a Operação de Crédito do  Programa de Recapeamento e Asfalto Novo II -  Lei 16.757/2017.</t>
    </r>
  </si>
  <si>
    <t>DIFERENÇA</t>
  </si>
  <si>
    <t>HELP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</si>
</sst>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[$-416]mmmm\-yy;@"/>
    <numFmt numFmtId="166" formatCode="yyyy"/>
    <numFmt numFmtId="167" formatCode="_(* #,##0.00_);_(* \(#,##0.00\);_(* \-??_);_(@_)"/>
  </numFmts>
  <fonts count="19" x14ac:knownFonts="1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8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color rgb="FF0000FF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rgb="FF0000FF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/>
      <top style="medium">
        <color theme="3" tint="0.59999389629810485"/>
      </top>
      <bottom/>
      <diagonal/>
    </border>
    <border>
      <left/>
      <right/>
      <top style="medium">
        <color theme="3" tint="0.59999389629810485"/>
      </top>
      <bottom/>
      <diagonal/>
    </border>
    <border>
      <left/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/>
      <top style="medium">
        <color theme="3" tint="0.59999389629810485"/>
      </top>
      <bottom style="medium">
        <color theme="3" tint="0.59999389629810485"/>
      </bottom>
      <diagonal/>
    </border>
    <border>
      <left/>
      <right/>
      <top style="medium">
        <color theme="3" tint="0.59999389629810485"/>
      </top>
      <bottom style="medium">
        <color theme="3" tint="0.59999389629810485"/>
      </bottom>
      <diagonal/>
    </border>
    <border>
      <left/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/>
      <bottom/>
      <diagonal/>
    </border>
    <border>
      <left style="medium">
        <color theme="3" tint="0.59999389629810485"/>
      </left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/>
      <top/>
      <bottom style="medium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</borders>
  <cellStyleXfs count="2">
    <xf numFmtId="164" fontId="0" fillId="0" borderId="0"/>
    <xf numFmtId="40" fontId="3" fillId="0" borderId="0" applyFont="0" applyFill="0" applyBorder="0" applyAlignment="0" applyProtection="0"/>
  </cellStyleXfs>
  <cellXfs count="59">
    <xf numFmtId="164" fontId="0" fillId="0" borderId="0" xfId="0"/>
    <xf numFmtId="164" fontId="1" fillId="2" borderId="0" xfId="0" applyFont="1" applyFill="1" applyAlignment="1">
      <alignment vertical="center"/>
    </xf>
    <xf numFmtId="164" fontId="2" fillId="2" borderId="0" xfId="0" applyFont="1" applyFill="1" applyAlignment="1">
      <alignment vertical="center"/>
    </xf>
    <xf numFmtId="164" fontId="0" fillId="2" borderId="0" xfId="0" applyFill="1"/>
    <xf numFmtId="40" fontId="0" fillId="2" borderId="0" xfId="1" applyFont="1" applyFill="1"/>
    <xf numFmtId="164" fontId="4" fillId="2" borderId="0" xfId="0" applyFont="1" applyFill="1" applyAlignment="1">
      <alignment horizontal="center" vertical="center"/>
    </xf>
    <xf numFmtId="39" fontId="2" fillId="2" borderId="0" xfId="0" quotePrefix="1" applyNumberFormat="1" applyFont="1" applyFill="1" applyAlignment="1" applyProtection="1">
      <alignment horizontal="left" vertical="center"/>
    </xf>
    <xf numFmtId="49" fontId="2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horizontal="center" vertical="center"/>
    </xf>
    <xf numFmtId="39" fontId="2" fillId="2" borderId="0" xfId="0" quotePrefix="1" applyNumberFormat="1" applyFont="1" applyFill="1" applyBorder="1" applyAlignment="1" applyProtection="1">
      <alignment horizontal="left" vertical="center"/>
    </xf>
    <xf numFmtId="164" fontId="2" fillId="2" borderId="0" xfId="0" applyFont="1" applyFill="1" applyAlignment="1">
      <alignment horizontal="center" vertical="center"/>
    </xf>
    <xf numFmtId="164" fontId="2" fillId="2" borderId="0" xfId="0" applyFont="1" applyFill="1" applyBorder="1" applyAlignment="1">
      <alignment horizontal="center" vertical="center"/>
    </xf>
    <xf numFmtId="3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1" xfId="0" applyNumberFormat="1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166" fontId="6" fillId="3" borderId="3" xfId="0" applyNumberFormat="1" applyFont="1" applyFill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horizontal="center" vertical="center" wrapText="1"/>
    </xf>
    <xf numFmtId="166" fontId="6" fillId="3" borderId="5" xfId="0" applyNumberFormat="1" applyFont="1" applyFill="1" applyBorder="1" applyAlignment="1">
      <alignment horizontal="center" vertical="center" wrapText="1"/>
    </xf>
    <xf numFmtId="166" fontId="6" fillId="3" borderId="6" xfId="0" applyNumberFormat="1" applyFont="1" applyFill="1" applyBorder="1" applyAlignment="1">
      <alignment horizontal="center" vertical="center" wrapText="1"/>
    </xf>
    <xf numFmtId="166" fontId="6" fillId="3" borderId="7" xfId="0" applyNumberFormat="1" applyFont="1" applyFill="1" applyBorder="1" applyAlignment="1">
      <alignment horizontal="center" vertical="center" wrapText="1"/>
    </xf>
    <xf numFmtId="39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9" xfId="0" applyNumberFormat="1" applyFont="1" applyFill="1" applyBorder="1" applyAlignment="1">
      <alignment horizontal="center" vertical="center" wrapText="1"/>
    </xf>
    <xf numFmtId="166" fontId="6" fillId="3" borderId="10" xfId="0" applyNumberFormat="1" applyFont="1" applyFill="1" applyBorder="1" applyAlignment="1">
      <alignment horizontal="center" vertical="center" wrapText="1"/>
    </xf>
    <xf numFmtId="166" fontId="6" fillId="3" borderId="11" xfId="0" applyNumberFormat="1" applyFont="1" applyFill="1" applyBorder="1" applyAlignment="1">
      <alignment horizontal="center" vertical="center" wrapText="1"/>
    </xf>
    <xf numFmtId="166" fontId="6" fillId="3" borderId="12" xfId="0" applyNumberFormat="1" applyFont="1" applyFill="1" applyBorder="1" applyAlignment="1">
      <alignment horizontal="center" vertical="center" wrapText="1"/>
    </xf>
    <xf numFmtId="166" fontId="6" fillId="3" borderId="13" xfId="0" applyNumberFormat="1" applyFont="1" applyFill="1" applyBorder="1" applyAlignment="1">
      <alignment horizontal="center" vertical="center" wrapText="1"/>
    </xf>
    <xf numFmtId="14" fontId="2" fillId="3" borderId="9" xfId="0" applyNumberFormat="1" applyFont="1" applyFill="1" applyBorder="1" applyAlignment="1" applyProtection="1">
      <alignment horizontal="center" vertical="center"/>
      <protection locked="0"/>
    </xf>
    <xf numFmtId="166" fontId="6" fillId="3" borderId="9" xfId="0" applyNumberFormat="1" applyFont="1" applyFill="1" applyBorder="1" applyAlignment="1">
      <alignment horizontal="center" vertical="center" wrapText="1"/>
    </xf>
    <xf numFmtId="164" fontId="1" fillId="2" borderId="0" xfId="0" applyFont="1" applyFill="1" applyAlignment="1">
      <alignment horizontal="center" vertical="center"/>
    </xf>
    <xf numFmtId="39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3" xfId="0" applyNumberFormat="1" applyFont="1" applyFill="1" applyBorder="1" applyAlignment="1" applyProtection="1">
      <alignment horizontal="center" vertical="center"/>
      <protection locked="0"/>
    </xf>
    <xf numFmtId="39" fontId="2" fillId="2" borderId="1" xfId="0" applyNumberFormat="1" applyFont="1" applyFill="1" applyBorder="1" applyAlignment="1" applyProtection="1">
      <alignment vertical="center"/>
      <protection locked="0"/>
    </xf>
    <xf numFmtId="43" fontId="2" fillId="2" borderId="8" xfId="1" applyNumberFormat="1" applyFont="1" applyFill="1" applyBorder="1" applyAlignment="1">
      <alignment vertical="center"/>
    </xf>
    <xf numFmtId="43" fontId="2" fillId="2" borderId="8" xfId="0" applyNumberFormat="1" applyFont="1" applyFill="1" applyBorder="1" applyAlignment="1">
      <alignment vertical="center"/>
    </xf>
    <xf numFmtId="164" fontId="2" fillId="2" borderId="8" xfId="0" applyFont="1" applyFill="1" applyBorder="1" applyAlignment="1">
      <alignment vertical="center"/>
    </xf>
    <xf numFmtId="167" fontId="2" fillId="2" borderId="8" xfId="1" applyNumberFormat="1" applyFont="1" applyFill="1" applyBorder="1" applyAlignment="1">
      <alignment vertical="center"/>
    </xf>
    <xf numFmtId="164" fontId="1" fillId="2" borderId="8" xfId="0" applyFont="1" applyFill="1" applyBorder="1" applyAlignment="1">
      <alignment vertical="center"/>
    </xf>
    <xf numFmtId="167" fontId="1" fillId="2" borderId="8" xfId="1" applyNumberFormat="1" applyFont="1" applyFill="1" applyBorder="1" applyAlignment="1">
      <alignment vertical="center"/>
    </xf>
    <xf numFmtId="167" fontId="1" fillId="2" borderId="8" xfId="1" applyNumberFormat="1" applyFont="1" applyFill="1" applyBorder="1" applyAlignment="1" applyProtection="1">
      <alignment horizontal="right" vertical="center"/>
      <protection locked="0"/>
    </xf>
    <xf numFmtId="164" fontId="7" fillId="2" borderId="0" xfId="0" applyFont="1" applyFill="1" applyAlignment="1">
      <alignment vertical="center"/>
    </xf>
    <xf numFmtId="164" fontId="9" fillId="2" borderId="8" xfId="0" applyFont="1" applyFill="1" applyBorder="1" applyAlignment="1">
      <alignment vertical="center"/>
    </xf>
    <xf numFmtId="167" fontId="9" fillId="2" borderId="8" xfId="1" applyNumberFormat="1" applyFont="1" applyFill="1" applyBorder="1" applyAlignment="1">
      <alignment vertical="center"/>
    </xf>
    <xf numFmtId="164" fontId="9" fillId="2" borderId="0" xfId="0" applyFont="1" applyFill="1" applyAlignment="1">
      <alignment vertical="center"/>
    </xf>
    <xf numFmtId="164" fontId="10" fillId="2" borderId="0" xfId="0" applyFont="1" applyFill="1" applyAlignment="1">
      <alignment vertical="center"/>
    </xf>
    <xf numFmtId="164" fontId="10" fillId="2" borderId="8" xfId="0" applyFont="1" applyFill="1" applyBorder="1" applyAlignment="1">
      <alignment vertical="center"/>
    </xf>
    <xf numFmtId="167" fontId="10" fillId="2" borderId="8" xfId="1" applyNumberFormat="1" applyFont="1" applyFill="1" applyBorder="1" applyAlignment="1" applyProtection="1">
      <alignment horizontal="right" vertical="center"/>
      <protection locked="0"/>
    </xf>
    <xf numFmtId="164" fontId="1" fillId="2" borderId="8" xfId="0" quotePrefix="1" applyFont="1" applyFill="1" applyBorder="1" applyAlignment="1">
      <alignment vertical="center"/>
    </xf>
    <xf numFmtId="167" fontId="2" fillId="2" borderId="8" xfId="1" applyNumberFormat="1" applyFont="1" applyFill="1" applyBorder="1" applyAlignment="1" applyProtection="1">
      <alignment horizontal="left" vertical="center"/>
      <protection locked="0"/>
    </xf>
    <xf numFmtId="164" fontId="11" fillId="2" borderId="8" xfId="0" applyFont="1" applyFill="1" applyBorder="1" applyAlignment="1">
      <alignment vertical="center"/>
    </xf>
    <xf numFmtId="167" fontId="1" fillId="2" borderId="8" xfId="1" applyNumberFormat="1" applyFont="1" applyFill="1" applyBorder="1" applyAlignment="1" applyProtection="1">
      <alignment vertical="center"/>
      <protection locked="0"/>
    </xf>
    <xf numFmtId="167" fontId="2" fillId="2" borderId="8" xfId="1" applyNumberFormat="1" applyFont="1" applyFill="1" applyBorder="1" applyAlignment="1" applyProtection="1">
      <alignment vertical="center"/>
      <protection locked="0"/>
    </xf>
    <xf numFmtId="164" fontId="2" fillId="3" borderId="13" xfId="0" applyFont="1" applyFill="1" applyBorder="1" applyAlignment="1">
      <alignment horizontal="center" vertical="center"/>
    </xf>
    <xf numFmtId="167" fontId="2" fillId="3" borderId="13" xfId="1" applyNumberFormat="1" applyFont="1" applyFill="1" applyBorder="1" applyAlignment="1" applyProtection="1">
      <alignment vertical="center"/>
      <protection locked="0"/>
    </xf>
    <xf numFmtId="167" fontId="2" fillId="2" borderId="0" xfId="1" applyNumberFormat="1" applyFont="1" applyFill="1" applyBorder="1" applyAlignment="1" applyProtection="1">
      <alignment vertical="center"/>
      <protection locked="0"/>
    </xf>
    <xf numFmtId="164" fontId="4" fillId="2" borderId="0" xfId="0" applyFont="1" applyFill="1" applyAlignment="1">
      <alignment vertical="center"/>
    </xf>
    <xf numFmtId="164" fontId="16" fillId="2" borderId="0" xfId="0" applyFont="1" applyFill="1" applyAlignment="1">
      <alignment horizontal="justify" vertical="center"/>
    </xf>
    <xf numFmtId="164" fontId="17" fillId="2" borderId="0" xfId="0" applyFont="1" applyFill="1" applyAlignment="1">
      <alignment horizontal="justify" vertical="center"/>
    </xf>
    <xf numFmtId="164" fontId="11" fillId="2" borderId="0" xfId="0" applyFont="1" applyFill="1" applyAlignment="1">
      <alignment horizontal="center" vertical="center"/>
    </xf>
    <xf numFmtId="164" fontId="1" fillId="2" borderId="0" xfId="0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5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329045</xdr:colOff>
      <xdr:row>1</xdr:row>
      <xdr:rowOff>60613</xdr:rowOff>
    </xdr:from>
    <xdr:to>
      <xdr:col>1</xdr:col>
      <xdr:colOff>1939635</xdr:colOff>
      <xdr:row>3</xdr:row>
      <xdr:rowOff>172100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495" y="222538"/>
          <a:ext cx="1610590" cy="587737"/>
        </a:xfrm>
        <a:prstGeom prst="rect">
          <a:avLst/>
        </a:prstGeom>
      </xdr:spPr>
    </xdr:pic>
    <xdr:clientData/>
  </xdr:twoCellAnchor>
  <xdr:twoCellAnchor>
    <xdr:from>
      <xdr:col>6</xdr:col>
      <xdr:colOff>506555</xdr:colOff>
      <xdr:row>101</xdr:row>
      <xdr:rowOff>146339</xdr:rowOff>
    </xdr:from>
    <xdr:to>
      <xdr:col>9</xdr:col>
      <xdr:colOff>516081</xdr:colOff>
      <xdr:row>106</xdr:row>
      <xdr:rowOff>26967</xdr:rowOff>
    </xdr:to>
    <xdr:sp macro="" textlink="">
      <xdr:nvSpPr>
        <xdr:cNvPr id="3" name="Retângulo 2"/>
        <xdr:cNvSpPr/>
      </xdr:nvSpPr>
      <xdr:spPr bwMode="auto">
        <a:xfrm>
          <a:off x="8136080" y="19567814"/>
          <a:ext cx="3333751" cy="995053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Emerson Onofre </a:t>
          </a:r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Pereira</a:t>
          </a:r>
        </a:p>
        <a:p>
          <a:pPr algn="ctr"/>
          <a:r>
            <a:rPr lang="pt-BR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Analista de Plan. Desenv. Organ. C. Contábeis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do Depto. de Contadoria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CRC SP – 1SP 240.974/O-7</a:t>
          </a:r>
          <a:endParaRPr lang="pt-BR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238991</xdr:colOff>
      <xdr:row>101</xdr:row>
      <xdr:rowOff>109104</xdr:rowOff>
    </xdr:from>
    <xdr:to>
      <xdr:col>2</xdr:col>
      <xdr:colOff>1029566</xdr:colOff>
      <xdr:row>106</xdr:row>
      <xdr:rowOff>64943</xdr:rowOff>
    </xdr:to>
    <xdr:sp macro="" textlink="">
      <xdr:nvSpPr>
        <xdr:cNvPr id="4" name="Retângulo 3"/>
        <xdr:cNvSpPr/>
      </xdr:nvSpPr>
      <xdr:spPr bwMode="auto">
        <a:xfrm>
          <a:off x="410441" y="19530579"/>
          <a:ext cx="3743325" cy="1070264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José</a:t>
          </a:r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Souza Silva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Analista Plan. Desenv. Organiz. C. Contábeis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da Divisão de Dívidas e Garantias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CRC SP – 1SP 257.702/O-2</a:t>
          </a:r>
          <a:endParaRPr lang="pt-BR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0</xdr:colOff>
      <xdr:row>102</xdr:row>
      <xdr:rowOff>17318</xdr:rowOff>
    </xdr:from>
    <xdr:to>
      <xdr:col>11</xdr:col>
      <xdr:colOff>1247775</xdr:colOff>
      <xdr:row>104</xdr:row>
      <xdr:rowOff>142874</xdr:rowOff>
    </xdr:to>
    <xdr:sp macro="" textlink="">
      <xdr:nvSpPr>
        <xdr:cNvPr id="5" name="Retângulo 4"/>
        <xdr:cNvSpPr/>
      </xdr:nvSpPr>
      <xdr:spPr bwMode="auto">
        <a:xfrm>
          <a:off x="12077700" y="19791218"/>
          <a:ext cx="2409825" cy="554181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Henrique de Castilho Pinto</a:t>
          </a:r>
        </a:p>
        <a:p>
          <a:pPr algn="ctr"/>
          <a:r>
            <a:rPr lang="pt-BR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Subs</a:t>
          </a:r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ecretário do Tesouro Municipal                       Secretaria Municipal da Fazenda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CPF </a:t>
          </a:r>
          <a:r>
            <a:rPr lang="pt-BR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222.413.578-55</a:t>
          </a:r>
          <a:endParaRPr lang="pt-BR" sz="1000" baseline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1300162</xdr:colOff>
      <xdr:row>101</xdr:row>
      <xdr:rowOff>142876</xdr:rowOff>
    </xdr:from>
    <xdr:to>
      <xdr:col>5</xdr:col>
      <xdr:colOff>523876</xdr:colOff>
      <xdr:row>105</xdr:row>
      <xdr:rowOff>23812</xdr:rowOff>
    </xdr:to>
    <xdr:sp macro="" textlink="">
      <xdr:nvSpPr>
        <xdr:cNvPr id="6" name="Retângulo 5"/>
        <xdr:cNvSpPr/>
      </xdr:nvSpPr>
      <xdr:spPr bwMode="auto">
        <a:xfrm>
          <a:off x="4424362" y="19564351"/>
          <a:ext cx="2728914" cy="833436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Enzo Lúcio Ondei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do Departamento de Dívidas Públicas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CPF 254.411.408-03</a:t>
          </a:r>
        </a:p>
      </xdr:txBody>
    </xdr:sp>
    <xdr:clientData/>
  </xdr:twoCellAnchor>
  <xdr:twoCellAnchor editAs="oneCell">
    <xdr:from>
      <xdr:col>1</xdr:col>
      <xdr:colOff>320385</xdr:colOff>
      <xdr:row>50</xdr:row>
      <xdr:rowOff>86592</xdr:rowOff>
    </xdr:from>
    <xdr:to>
      <xdr:col>1</xdr:col>
      <xdr:colOff>1965613</xdr:colOff>
      <xdr:row>52</xdr:row>
      <xdr:rowOff>53212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835" y="9487767"/>
          <a:ext cx="1645228" cy="5952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698341/Desktop/1%20-%20SutemDedip/DIDIG_Nova/3.%20Relat&#243;rios/1.%20Saldo%20Devedor%20-%20DPM/SD_DDF%20-%202019/2.DDF%20-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.01"/>
      <sheetName val="Rl.02"/>
      <sheetName val="Rl.03"/>
      <sheetName val="Rl.04"/>
      <sheetName val="Rl.05"/>
      <sheetName val="Rl.06"/>
      <sheetName val="Rl.07"/>
      <sheetName val="Rl.08"/>
      <sheetName val="Rl.09"/>
      <sheetName val="Rl.10"/>
      <sheetName val="Rl.11"/>
      <sheetName val="Rl.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X773"/>
  <sheetViews>
    <sheetView tabSelected="1" view="pageBreakPreview" zoomScale="110" zoomScaleNormal="100" zoomScaleSheetLayoutView="110" workbookViewId="0">
      <pane xSplit="3" ySplit="10" topLeftCell="D14" activePane="bottomRight" state="frozen"/>
      <selection activeCell="B90" activeCellId="1" sqref="B44 B90"/>
      <selection pane="topRight" activeCell="B90" activeCellId="1" sqref="B44 B90"/>
      <selection pane="bottomLeft" activeCell="B90" activeCellId="1" sqref="B44 B90"/>
      <selection pane="bottomRight" activeCell="H7" sqref="H7:J7"/>
    </sheetView>
  </sheetViews>
  <sheetFormatPr defaultColWidth="11" defaultRowHeight="12.75" x14ac:dyDescent="0.15"/>
  <cols>
    <col min="1" max="1" width="2.25" style="1" customWidth="1"/>
    <col min="2" max="2" width="38.75" style="1" customWidth="1"/>
    <col min="3" max="3" width="17.125" style="1" customWidth="1"/>
    <col min="4" max="4" width="14.375" style="1" customWidth="1"/>
    <col min="5" max="5" width="14.5" style="1" customWidth="1"/>
    <col min="6" max="6" width="13.125" style="1" customWidth="1"/>
    <col min="7" max="7" width="14.5" style="1" customWidth="1"/>
    <col min="8" max="8" width="14.75" style="1" customWidth="1"/>
    <col min="9" max="9" width="14.375" customWidth="1"/>
    <col min="10" max="10" width="14.75" style="1" customWidth="1"/>
    <col min="11" max="11" width="15.25" style="1" customWidth="1"/>
    <col min="12" max="12" width="16.5" style="1" customWidth="1"/>
    <col min="13" max="13" width="8.375" customWidth="1"/>
    <col min="14" max="14" width="16.5" bestFit="1" customWidth="1"/>
    <col min="15" max="15" width="13.75" customWidth="1"/>
    <col min="16" max="16" width="3.125" customWidth="1"/>
    <col min="17" max="17" width="14" bestFit="1" customWidth="1"/>
    <col min="18" max="18" width="13.125" bestFit="1" customWidth="1"/>
    <col min="19" max="19" width="14" bestFit="1" customWidth="1"/>
    <col min="20" max="20" width="13.125" bestFit="1" customWidth="1"/>
    <col min="21" max="21" width="12.625" bestFit="1" customWidth="1"/>
    <col min="22" max="22" width="12" customWidth="1"/>
    <col min="24" max="24" width="13.625" customWidth="1"/>
    <col min="25" max="16384" width="11" style="1"/>
  </cols>
  <sheetData>
    <row r="1" spans="2:24" x14ac:dyDescent="0.15">
      <c r="D1" s="2"/>
      <c r="E1" s="2"/>
      <c r="F1" s="2"/>
      <c r="G1" s="2"/>
      <c r="H1" s="2"/>
      <c r="I1" s="2"/>
      <c r="J1" s="2"/>
      <c r="K1" s="2"/>
      <c r="L1" s="2"/>
      <c r="M1" s="3"/>
    </row>
    <row r="2" spans="2:24" ht="24.75" customHeight="1" x14ac:dyDescent="0.15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3"/>
    </row>
    <row r="3" spans="2:24" x14ac:dyDescent="0.1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3"/>
    </row>
    <row r="4" spans="2:24" ht="21.75" customHeight="1" x14ac:dyDescent="0.15">
      <c r="B4" s="6"/>
      <c r="C4" s="2"/>
      <c r="D4" s="2"/>
      <c r="G4" s="3"/>
      <c r="H4" s="3"/>
      <c r="I4" s="3"/>
      <c r="J4" s="3"/>
      <c r="K4" s="3"/>
      <c r="L4" s="8">
        <f>L8</f>
        <v>43830</v>
      </c>
      <c r="M4" s="3"/>
    </row>
    <row r="5" spans="2:24" ht="13.5" thickBot="1" x14ac:dyDescent="0.2">
      <c r="B5" s="9"/>
      <c r="C5" s="10"/>
      <c r="D5" s="10"/>
      <c r="E5" s="10"/>
      <c r="F5" s="10"/>
      <c r="G5" s="10"/>
      <c r="H5" s="11"/>
      <c r="I5" s="10"/>
      <c r="J5" s="10"/>
      <c r="K5" s="10"/>
      <c r="L5" s="10" t="s">
        <v>1</v>
      </c>
    </row>
    <row r="6" spans="2:24" ht="15" customHeight="1" thickBot="1" x14ac:dyDescent="0.2">
      <c r="B6" s="12" t="s">
        <v>2</v>
      </c>
      <c r="C6" s="13" t="s">
        <v>3</v>
      </c>
      <c r="D6" s="14" t="s">
        <v>4</v>
      </c>
      <c r="E6" s="15"/>
      <c r="F6" s="15"/>
      <c r="G6" s="16"/>
      <c r="H6" s="17" t="s">
        <v>5</v>
      </c>
      <c r="I6" s="18"/>
      <c r="J6" s="18"/>
      <c r="K6" s="19"/>
      <c r="L6" s="13" t="s">
        <v>3</v>
      </c>
      <c r="M6" s="1"/>
    </row>
    <row r="7" spans="2:24" ht="15" customHeight="1" thickBot="1" x14ac:dyDescent="0.2">
      <c r="B7" s="20"/>
      <c r="C7" s="21"/>
      <c r="D7" s="22"/>
      <c r="E7" s="23"/>
      <c r="F7" s="23"/>
      <c r="G7" s="24"/>
      <c r="H7" s="17" t="s">
        <v>6</v>
      </c>
      <c r="I7" s="18"/>
      <c r="J7" s="19"/>
      <c r="K7" s="25" t="s">
        <v>7</v>
      </c>
      <c r="L7" s="21"/>
      <c r="M7" s="1"/>
    </row>
    <row r="8" spans="2:24" s="28" customFormat="1" ht="46.5" customHeight="1" thickBot="1" x14ac:dyDescent="0.2">
      <c r="B8" s="20"/>
      <c r="C8" s="26">
        <v>43799</v>
      </c>
      <c r="D8" s="27" t="s">
        <v>8</v>
      </c>
      <c r="E8" s="27" t="s">
        <v>9</v>
      </c>
      <c r="F8" s="27" t="s">
        <v>10</v>
      </c>
      <c r="G8" s="27" t="s">
        <v>11</v>
      </c>
      <c r="H8" s="25" t="s">
        <v>12</v>
      </c>
      <c r="I8" s="25" t="s">
        <v>13</v>
      </c>
      <c r="J8" s="25" t="s">
        <v>14</v>
      </c>
      <c r="K8" s="25" t="s">
        <v>15</v>
      </c>
      <c r="L8" s="26">
        <f>EOMONTH(C8,1)</f>
        <v>43830</v>
      </c>
      <c r="N8"/>
      <c r="O8"/>
      <c r="P8"/>
      <c r="Q8"/>
      <c r="R8"/>
      <c r="S8"/>
      <c r="T8"/>
      <c r="U8"/>
      <c r="V8"/>
      <c r="W8"/>
      <c r="X8"/>
    </row>
    <row r="9" spans="2:24" s="28" customFormat="1" ht="13.5" customHeight="1" thickBot="1" x14ac:dyDescent="0.2">
      <c r="B9" s="29"/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25" t="s">
        <v>21</v>
      </c>
      <c r="I9" s="25" t="s">
        <v>22</v>
      </c>
      <c r="J9" s="25" t="s">
        <v>23</v>
      </c>
      <c r="K9" s="25" t="s">
        <v>24</v>
      </c>
      <c r="L9" s="30" t="s">
        <v>25</v>
      </c>
      <c r="N9"/>
      <c r="O9"/>
      <c r="P9"/>
      <c r="Q9"/>
      <c r="R9"/>
      <c r="S9"/>
      <c r="T9"/>
      <c r="U9"/>
      <c r="V9"/>
      <c r="W9"/>
      <c r="X9"/>
    </row>
    <row r="10" spans="2:24" ht="13.9" customHeight="1" x14ac:dyDescent="0.15">
      <c r="B10" s="31"/>
      <c r="C10" s="32" t="s">
        <v>26</v>
      </c>
      <c r="D10" s="33"/>
      <c r="E10" s="33"/>
      <c r="F10" s="33"/>
      <c r="G10" s="33"/>
      <c r="H10" s="33"/>
      <c r="I10" s="33"/>
      <c r="J10" s="33"/>
      <c r="K10" s="33"/>
      <c r="L10" s="33"/>
      <c r="M10" s="1"/>
    </row>
    <row r="11" spans="2:24" s="2" customFormat="1" x14ac:dyDescent="0.15">
      <c r="B11" s="34" t="s">
        <v>27</v>
      </c>
      <c r="C11" s="35">
        <f>C13+C18+C24+C28+C32+C35</f>
        <v>27142282654.320004</v>
      </c>
      <c r="D11" s="35">
        <f t="shared" ref="D11:K11" si="0">D13+D18+D24+D28+D32+D35</f>
        <v>346168413.63</v>
      </c>
      <c r="E11" s="35">
        <f t="shared" si="0"/>
        <v>179313599.88999999</v>
      </c>
      <c r="F11" s="35">
        <f t="shared" si="0"/>
        <v>4878992.58</v>
      </c>
      <c r="G11" s="35">
        <f t="shared" si="0"/>
        <v>530361006.09999996</v>
      </c>
      <c r="H11" s="35">
        <f t="shared" si="0"/>
        <v>31930699.440000001</v>
      </c>
      <c r="I11" s="35">
        <f t="shared" si="0"/>
        <v>180084722.24999973</v>
      </c>
      <c r="J11" s="35">
        <f t="shared" si="0"/>
        <v>1012218.38</v>
      </c>
      <c r="K11" s="35">
        <f t="shared" si="0"/>
        <v>-267980.16000000003</v>
      </c>
      <c r="L11" s="35">
        <f>L13+L18+L24+L28+L32+L35</f>
        <v>27009409860.920002</v>
      </c>
      <c r="N11"/>
      <c r="O11"/>
      <c r="P11"/>
      <c r="Q11"/>
      <c r="R11"/>
      <c r="S11"/>
      <c r="T11"/>
      <c r="U11"/>
      <c r="V11"/>
      <c r="W11"/>
      <c r="X11"/>
    </row>
    <row r="12" spans="2:24" x14ac:dyDescent="0.15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1"/>
    </row>
    <row r="13" spans="2:24" s="2" customFormat="1" x14ac:dyDescent="0.15">
      <c r="B13" s="34" t="s">
        <v>28</v>
      </c>
      <c r="C13" s="35">
        <f t="shared" ref="C13:H13" si="1">SUM(C14:C16)</f>
        <v>26665411950.740002</v>
      </c>
      <c r="D13" s="35">
        <f t="shared" si="1"/>
        <v>338225278.06</v>
      </c>
      <c r="E13" s="35">
        <f t="shared" si="1"/>
        <v>176557002.30000001</v>
      </c>
      <c r="F13" s="35">
        <f t="shared" si="1"/>
        <v>376790.94</v>
      </c>
      <c r="G13" s="35">
        <f>SUM(G14:G16)</f>
        <v>515159071.30000001</v>
      </c>
      <c r="H13" s="35">
        <f t="shared" si="1"/>
        <v>35594701.060000002</v>
      </c>
      <c r="I13" s="35">
        <f t="shared" ref="I13" si="2">SUM(I14:I16)</f>
        <v>0</v>
      </c>
      <c r="J13" s="35">
        <f>SUM(J14:J16)</f>
        <v>877985</v>
      </c>
      <c r="K13" s="35">
        <f>SUM(K14:K16)</f>
        <v>-267980.16000000003</v>
      </c>
      <c r="L13" s="35">
        <f>SUM(L14:L16)</f>
        <v>26363927338.900002</v>
      </c>
      <c r="N13"/>
      <c r="O13"/>
      <c r="P13"/>
      <c r="Q13"/>
      <c r="R13"/>
      <c r="S13"/>
      <c r="T13"/>
      <c r="U13"/>
      <c r="V13"/>
      <c r="W13"/>
      <c r="X13"/>
    </row>
    <row r="14" spans="2:24" x14ac:dyDescent="0.15">
      <c r="B14" s="36" t="s">
        <v>29</v>
      </c>
      <c r="C14" s="37">
        <v>56915927.329999998</v>
      </c>
      <c r="D14" s="37">
        <v>0</v>
      </c>
      <c r="E14" s="37">
        <v>0</v>
      </c>
      <c r="F14" s="37">
        <v>0</v>
      </c>
      <c r="G14" s="38">
        <f>SUM(D14:F14)</f>
        <v>0</v>
      </c>
      <c r="H14" s="37">
        <v>-2506708.98</v>
      </c>
      <c r="I14" s="37">
        <v>0</v>
      </c>
      <c r="J14" s="37">
        <v>0</v>
      </c>
      <c r="K14" s="37">
        <v>0</v>
      </c>
      <c r="L14" s="37">
        <v>54409218.349999994</v>
      </c>
      <c r="M14" s="1"/>
    </row>
    <row r="15" spans="2:24" s="39" customFormat="1" x14ac:dyDescent="0.15">
      <c r="B15" s="36" t="s">
        <v>30</v>
      </c>
      <c r="C15" s="37">
        <v>393760369.27999997</v>
      </c>
      <c r="D15" s="37">
        <v>4723595.75</v>
      </c>
      <c r="E15" s="37">
        <v>382487.49</v>
      </c>
      <c r="F15" s="37">
        <v>32811.24</v>
      </c>
      <c r="G15" s="38">
        <f>SUM(D15:F15)</f>
        <v>5138894.4800000004</v>
      </c>
      <c r="H15" s="37">
        <v>-0.02</v>
      </c>
      <c r="I15" s="37">
        <v>0</v>
      </c>
      <c r="J15" s="37">
        <v>877985</v>
      </c>
      <c r="K15" s="37">
        <v>-267980.16000000003</v>
      </c>
      <c r="L15" s="37">
        <v>390182738.67000002</v>
      </c>
      <c r="N15"/>
      <c r="O15"/>
      <c r="P15"/>
      <c r="Q15"/>
      <c r="R15"/>
      <c r="S15"/>
      <c r="T15"/>
      <c r="U15"/>
      <c r="V15"/>
      <c r="W15"/>
      <c r="X15"/>
    </row>
    <row r="16" spans="2:24" x14ac:dyDescent="0.15">
      <c r="B16" s="36" t="s">
        <v>31</v>
      </c>
      <c r="C16" s="37">
        <v>26214735654.130001</v>
      </c>
      <c r="D16" s="37">
        <v>333501682.31</v>
      </c>
      <c r="E16" s="37">
        <v>176174514.81</v>
      </c>
      <c r="F16" s="37">
        <v>343979.7</v>
      </c>
      <c r="G16" s="38">
        <f>SUM(D16:F16)</f>
        <v>510020176.81999999</v>
      </c>
      <c r="H16" s="37">
        <v>38101410.060000002</v>
      </c>
      <c r="I16" s="37">
        <v>0</v>
      </c>
      <c r="J16" s="37">
        <v>0</v>
      </c>
      <c r="K16" s="37">
        <v>0</v>
      </c>
      <c r="L16" s="37">
        <v>25919335381.880001</v>
      </c>
      <c r="M16" s="1"/>
    </row>
    <row r="17" spans="2:24" x14ac:dyDescent="0.15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2"/>
    </row>
    <row r="18" spans="2:24" s="2" customFormat="1" x14ac:dyDescent="0.15">
      <c r="B18" s="34" t="s">
        <v>32</v>
      </c>
      <c r="C18" s="35">
        <f>SUM(C19:C22)</f>
        <v>83817727.660000011</v>
      </c>
      <c r="D18" s="35">
        <f t="shared" ref="D18:F18" si="3">SUM(D19:D22)</f>
        <v>3361147.99</v>
      </c>
      <c r="E18" s="35">
        <f t="shared" si="3"/>
        <v>1277482.5999999999</v>
      </c>
      <c r="F18" s="35">
        <f t="shared" si="3"/>
        <v>256169.88999999998</v>
      </c>
      <c r="G18" s="35">
        <f>SUM(G19:G22)</f>
        <v>4894800.4799999995</v>
      </c>
      <c r="H18" s="35">
        <f t="shared" ref="H18:K18" si="4">SUM(H19:H22)</f>
        <v>-3779119.0100000002</v>
      </c>
      <c r="I18" s="35">
        <f t="shared" si="4"/>
        <v>84722.25</v>
      </c>
      <c r="J18" s="35">
        <f t="shared" si="4"/>
        <v>0</v>
      </c>
      <c r="K18" s="35">
        <f t="shared" si="4"/>
        <v>0</v>
      </c>
      <c r="L18" s="35">
        <f>SUM(L19:L22)</f>
        <v>76762182.909999996</v>
      </c>
      <c r="N18"/>
      <c r="O18"/>
      <c r="P18"/>
      <c r="Q18"/>
      <c r="R18"/>
      <c r="S18"/>
      <c r="T18"/>
      <c r="U18"/>
      <c r="V18"/>
      <c r="W18"/>
      <c r="X18"/>
    </row>
    <row r="19" spans="2:24" x14ac:dyDescent="0.15">
      <c r="B19" s="36" t="s">
        <v>33</v>
      </c>
      <c r="C19" s="37">
        <v>30665242.280000001</v>
      </c>
      <c r="D19" s="37">
        <v>1415619.37</v>
      </c>
      <c r="E19" s="37">
        <v>467625.61</v>
      </c>
      <c r="F19" s="37">
        <v>45417.54</v>
      </c>
      <c r="G19" s="38">
        <f>SUM(D19:F19)</f>
        <v>1928662.52</v>
      </c>
      <c r="H19" s="37">
        <v>-1381118.21</v>
      </c>
      <c r="I19" s="37">
        <v>0</v>
      </c>
      <c r="J19" s="37">
        <v>0</v>
      </c>
      <c r="K19" s="37">
        <v>0</v>
      </c>
      <c r="L19" s="37">
        <v>27868504.699999999</v>
      </c>
      <c r="M19" s="1"/>
    </row>
    <row r="20" spans="2:24" x14ac:dyDescent="0.15">
      <c r="B20" s="36" t="s">
        <v>34</v>
      </c>
      <c r="C20" s="37">
        <v>42144172.170000002</v>
      </c>
      <c r="D20" s="37">
        <v>1945528.62</v>
      </c>
      <c r="E20" s="37">
        <v>642672.06999999995</v>
      </c>
      <c r="F20" s="37">
        <v>62418.700000000004</v>
      </c>
      <c r="G20" s="38">
        <f t="shared" ref="G20:G21" si="5">SUM(D20:F20)</f>
        <v>2650619.39</v>
      </c>
      <c r="H20" s="37">
        <v>-1898112.62</v>
      </c>
      <c r="I20" s="37">
        <v>0</v>
      </c>
      <c r="J20" s="37">
        <v>0</v>
      </c>
      <c r="K20" s="37">
        <v>0</v>
      </c>
      <c r="L20" s="37">
        <v>38300530.93</v>
      </c>
      <c r="M20" s="1"/>
    </row>
    <row r="21" spans="2:24" x14ac:dyDescent="0.15">
      <c r="B21" s="36" t="s">
        <v>35</v>
      </c>
      <c r="C21" s="37">
        <v>10923578.17</v>
      </c>
      <c r="D21" s="37">
        <v>0</v>
      </c>
      <c r="E21" s="37">
        <v>166577.68</v>
      </c>
      <c r="F21" s="37">
        <v>148088.88</v>
      </c>
      <c r="G21" s="38">
        <f t="shared" si="5"/>
        <v>314666.56</v>
      </c>
      <c r="H21" s="37">
        <v>-499888.18</v>
      </c>
      <c r="I21" s="37">
        <v>0</v>
      </c>
      <c r="J21" s="37">
        <v>0</v>
      </c>
      <c r="K21" s="37">
        <v>0</v>
      </c>
      <c r="L21" s="37">
        <v>10423689.99</v>
      </c>
      <c r="M21" s="1"/>
    </row>
    <row r="22" spans="2:24" x14ac:dyDescent="0.15">
      <c r="B22" s="36" t="s">
        <v>36</v>
      </c>
      <c r="C22" s="37">
        <v>84735.039999999994</v>
      </c>
      <c r="D22" s="37">
        <v>0</v>
      </c>
      <c r="E22" s="37">
        <v>607.24</v>
      </c>
      <c r="F22" s="37">
        <v>244.77</v>
      </c>
      <c r="G22" s="38">
        <f>SUM(D22:F22)</f>
        <v>852.01</v>
      </c>
      <c r="H22" s="37">
        <v>0</v>
      </c>
      <c r="I22" s="37">
        <v>84722.25</v>
      </c>
      <c r="J22" s="37">
        <v>0</v>
      </c>
      <c r="K22" s="37">
        <v>0</v>
      </c>
      <c r="L22" s="37">
        <v>169457.29</v>
      </c>
      <c r="M22" s="2"/>
    </row>
    <row r="23" spans="2:24" x14ac:dyDescent="0.15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"/>
    </row>
    <row r="24" spans="2:24" s="2" customFormat="1" x14ac:dyDescent="0.15">
      <c r="B24" s="34" t="s">
        <v>37</v>
      </c>
      <c r="C24" s="35">
        <f t="shared" ref="C24:L24" si="6">SUM(C25:C26)</f>
        <v>64316004.329999998</v>
      </c>
      <c r="D24" s="35">
        <f t="shared" si="6"/>
        <v>1533631.86</v>
      </c>
      <c r="E24" s="35">
        <f t="shared" si="6"/>
        <v>297540.78999999998</v>
      </c>
      <c r="F24" s="35">
        <f t="shared" si="6"/>
        <v>0</v>
      </c>
      <c r="G24" s="35">
        <f>SUM(G25:G26)</f>
        <v>1831172.6500000001</v>
      </c>
      <c r="H24" s="35">
        <f t="shared" si="6"/>
        <v>0</v>
      </c>
      <c r="I24" s="35">
        <f t="shared" si="6"/>
        <v>0</v>
      </c>
      <c r="J24" s="35">
        <f t="shared" si="6"/>
        <v>134233.38</v>
      </c>
      <c r="K24" s="35">
        <f t="shared" si="6"/>
        <v>0</v>
      </c>
      <c r="L24" s="35">
        <f>SUM(L25:L26)</f>
        <v>62916605.850000001</v>
      </c>
      <c r="N24"/>
      <c r="O24"/>
      <c r="P24"/>
      <c r="Q24"/>
      <c r="R24"/>
      <c r="S24"/>
      <c r="T24"/>
      <c r="U24"/>
      <c r="V24"/>
      <c r="W24"/>
      <c r="X24"/>
    </row>
    <row r="25" spans="2:24" ht="15.75" x14ac:dyDescent="0.15">
      <c r="B25" s="36" t="s">
        <v>38</v>
      </c>
      <c r="C25" s="37">
        <v>0</v>
      </c>
      <c r="D25" s="37">
        <v>0</v>
      </c>
      <c r="E25" s="37">
        <v>0</v>
      </c>
      <c r="F25" s="37">
        <v>0</v>
      </c>
      <c r="G25" s="38">
        <f>SUM(D25:F25)</f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1"/>
    </row>
    <row r="26" spans="2:24" x14ac:dyDescent="0.15">
      <c r="B26" s="36" t="s">
        <v>39</v>
      </c>
      <c r="C26" s="37">
        <v>64316004.329999998</v>
      </c>
      <c r="D26" s="37">
        <v>1533631.86</v>
      </c>
      <c r="E26" s="37">
        <v>297540.78999999998</v>
      </c>
      <c r="F26" s="37">
        <v>0</v>
      </c>
      <c r="G26" s="38">
        <f>SUM(D26:F26)</f>
        <v>1831172.6500000001</v>
      </c>
      <c r="H26" s="37">
        <v>0</v>
      </c>
      <c r="I26" s="37">
        <v>0</v>
      </c>
      <c r="J26" s="37">
        <v>134233.38</v>
      </c>
      <c r="K26" s="37">
        <v>0</v>
      </c>
      <c r="L26" s="37">
        <v>62916605.850000001</v>
      </c>
      <c r="M26" s="1"/>
    </row>
    <row r="27" spans="2:24" x14ac:dyDescent="0.15">
      <c r="B27" s="3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2"/>
    </row>
    <row r="28" spans="2:24" s="43" customFormat="1" x14ac:dyDescent="0.15">
      <c r="B28" s="40" t="s">
        <v>40</v>
      </c>
      <c r="C28" s="41">
        <f t="shared" ref="C28:L28" si="7">SUM(C29:C30)</f>
        <v>222250000.01000002</v>
      </c>
      <c r="D28" s="41">
        <f>SUM(D29:D30)</f>
        <v>2583333.33</v>
      </c>
      <c r="E28" s="41">
        <f>SUM(E29:E30)</f>
        <v>1009722</v>
      </c>
      <c r="F28" s="41">
        <f t="shared" si="7"/>
        <v>0</v>
      </c>
      <c r="G28" s="41">
        <f>SUM(G29:G30)</f>
        <v>3593055.33</v>
      </c>
      <c r="H28" s="41">
        <f t="shared" si="7"/>
        <v>0</v>
      </c>
      <c r="I28" s="41">
        <f t="shared" si="7"/>
        <v>0</v>
      </c>
      <c r="J28" s="41">
        <f t="shared" si="7"/>
        <v>0</v>
      </c>
      <c r="K28" s="41">
        <f t="shared" si="7"/>
        <v>0</v>
      </c>
      <c r="L28" s="41">
        <f t="shared" si="7"/>
        <v>219666666.68000001</v>
      </c>
      <c r="M28" s="42"/>
      <c r="N28"/>
      <c r="O28"/>
      <c r="P28"/>
      <c r="Q28"/>
      <c r="R28"/>
      <c r="S28"/>
      <c r="T28"/>
      <c r="U28"/>
      <c r="V28"/>
      <c r="W28"/>
      <c r="X28"/>
    </row>
    <row r="29" spans="2:24" s="43" customFormat="1" x14ac:dyDescent="0.15">
      <c r="B29" s="44" t="s">
        <v>41</v>
      </c>
      <c r="C29" s="45">
        <v>28500000</v>
      </c>
      <c r="D29" s="37">
        <v>500000</v>
      </c>
      <c r="E29" s="45">
        <v>127435.22</v>
      </c>
      <c r="F29" s="45">
        <v>0</v>
      </c>
      <c r="G29" s="45">
        <f>SUM(D29:F29)</f>
        <v>627435.22</v>
      </c>
      <c r="H29" s="45">
        <v>0</v>
      </c>
      <c r="I29" s="45">
        <v>0</v>
      </c>
      <c r="J29" s="45">
        <v>0</v>
      </c>
      <c r="K29" s="45">
        <v>0</v>
      </c>
      <c r="L29" s="37">
        <v>28000000</v>
      </c>
      <c r="M29" s="42"/>
      <c r="N29"/>
      <c r="O29"/>
      <c r="P29"/>
      <c r="Q29"/>
      <c r="R29"/>
      <c r="S29"/>
      <c r="T29"/>
      <c r="U29"/>
      <c r="V29"/>
      <c r="W29"/>
      <c r="X29"/>
    </row>
    <row r="30" spans="2:24" s="43" customFormat="1" x14ac:dyDescent="0.15">
      <c r="B30" s="44" t="s">
        <v>42</v>
      </c>
      <c r="C30" s="45">
        <v>193750000.01000002</v>
      </c>
      <c r="D30" s="37">
        <v>2083333.33</v>
      </c>
      <c r="E30" s="45">
        <v>882286.78</v>
      </c>
      <c r="F30" s="45">
        <v>0</v>
      </c>
      <c r="G30" s="45">
        <f>SUM(D30:F30)</f>
        <v>2965620.1100000003</v>
      </c>
      <c r="H30" s="45">
        <v>0</v>
      </c>
      <c r="I30" s="45">
        <v>0</v>
      </c>
      <c r="J30" s="45">
        <v>0</v>
      </c>
      <c r="K30" s="45">
        <v>0</v>
      </c>
      <c r="L30" s="37">
        <v>191666666.68000001</v>
      </c>
      <c r="M30" s="42"/>
      <c r="N30"/>
      <c r="O30"/>
      <c r="P30"/>
      <c r="Q30"/>
      <c r="R30"/>
      <c r="S30"/>
      <c r="T30"/>
      <c r="U30"/>
      <c r="V30"/>
      <c r="W30"/>
      <c r="X30"/>
    </row>
    <row r="31" spans="2:24" x14ac:dyDescent="0.15">
      <c r="B31" s="36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2"/>
    </row>
    <row r="32" spans="2:24" x14ac:dyDescent="0.15">
      <c r="B32" s="46" t="s">
        <v>43</v>
      </c>
      <c r="C32" s="41">
        <f t="shared" ref="C32:L32" si="8">SUM(C33)</f>
        <v>0</v>
      </c>
      <c r="D32" s="41">
        <f t="shared" si="8"/>
        <v>0</v>
      </c>
      <c r="E32" s="41">
        <f t="shared" si="8"/>
        <v>0</v>
      </c>
      <c r="F32" s="41">
        <f t="shared" si="8"/>
        <v>4246031.75</v>
      </c>
      <c r="G32" s="41">
        <f t="shared" si="8"/>
        <v>4246031.75</v>
      </c>
      <c r="H32" s="41">
        <f t="shared" si="8"/>
        <v>0</v>
      </c>
      <c r="I32" s="41">
        <f t="shared" si="8"/>
        <v>179999999.99999973</v>
      </c>
      <c r="J32" s="41">
        <f t="shared" si="8"/>
        <v>0</v>
      </c>
      <c r="K32" s="41">
        <f t="shared" si="8"/>
        <v>0</v>
      </c>
      <c r="L32" s="41">
        <f t="shared" si="8"/>
        <v>180000000</v>
      </c>
      <c r="M32" s="2"/>
    </row>
    <row r="33" spans="2:24" x14ac:dyDescent="0.15">
      <c r="B33" s="36" t="s">
        <v>44</v>
      </c>
      <c r="C33" s="45">
        <v>0</v>
      </c>
      <c r="D33" s="37">
        <v>0</v>
      </c>
      <c r="E33" s="45">
        <v>0</v>
      </c>
      <c r="F33" s="45">
        <v>4246031.75</v>
      </c>
      <c r="G33" s="45">
        <f>SUM(D33:F33)</f>
        <v>4246031.75</v>
      </c>
      <c r="H33" s="45">
        <v>0</v>
      </c>
      <c r="I33" s="45">
        <v>179999999.99999973</v>
      </c>
      <c r="J33" s="45">
        <v>0</v>
      </c>
      <c r="K33" s="45">
        <v>0</v>
      </c>
      <c r="L33" s="37">
        <v>180000000</v>
      </c>
      <c r="M33" s="2"/>
    </row>
    <row r="34" spans="2:24" x14ac:dyDescent="0.15">
      <c r="B34" s="36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"/>
    </row>
    <row r="35" spans="2:24" s="2" customFormat="1" x14ac:dyDescent="0.15">
      <c r="B35" s="34" t="s">
        <v>45</v>
      </c>
      <c r="C35" s="35">
        <f t="shared" ref="C35:L35" si="9">SUM(C36:C38)</f>
        <v>106486971.58000001</v>
      </c>
      <c r="D35" s="35">
        <f t="shared" si="9"/>
        <v>465022.39</v>
      </c>
      <c r="E35" s="35">
        <f t="shared" si="9"/>
        <v>171852.2</v>
      </c>
      <c r="F35" s="35">
        <f t="shared" si="9"/>
        <v>0</v>
      </c>
      <c r="G35" s="47">
        <f t="shared" si="9"/>
        <v>636874.59</v>
      </c>
      <c r="H35" s="35">
        <f t="shared" si="9"/>
        <v>115117.38999999998</v>
      </c>
      <c r="I35" s="35">
        <f t="shared" si="9"/>
        <v>0</v>
      </c>
      <c r="J35" s="35">
        <f t="shared" si="9"/>
        <v>0</v>
      </c>
      <c r="K35" s="35">
        <f t="shared" si="9"/>
        <v>0</v>
      </c>
      <c r="L35" s="35">
        <f t="shared" si="9"/>
        <v>106137066.58000001</v>
      </c>
      <c r="N35"/>
      <c r="O35"/>
      <c r="P35"/>
      <c r="Q35"/>
      <c r="R35"/>
      <c r="S35"/>
      <c r="T35"/>
      <c r="U35"/>
      <c r="V35"/>
      <c r="W35"/>
      <c r="X35"/>
    </row>
    <row r="36" spans="2:24" ht="13.5" x14ac:dyDescent="0.15">
      <c r="B36" s="48" t="s">
        <v>46</v>
      </c>
      <c r="C36" s="49">
        <v>48717741.399999999</v>
      </c>
      <c r="D36" s="49">
        <v>245855.83</v>
      </c>
      <c r="E36" s="49">
        <v>38968.15</v>
      </c>
      <c r="F36" s="49">
        <v>0</v>
      </c>
      <c r="G36" s="38">
        <f>SUM(D36:F36)</f>
        <v>284823.98</v>
      </c>
      <c r="H36" s="49">
        <v>115716.18</v>
      </c>
      <c r="I36" s="49">
        <v>0</v>
      </c>
      <c r="J36" s="49">
        <v>0</v>
      </c>
      <c r="K36" s="49">
        <v>0</v>
      </c>
      <c r="L36" s="37">
        <v>48587601.75</v>
      </c>
      <c r="M36" s="1"/>
    </row>
    <row r="37" spans="2:24" ht="13.5" x14ac:dyDescent="0.15">
      <c r="B37" s="48" t="s">
        <v>47</v>
      </c>
      <c r="C37" s="49">
        <v>683419.63</v>
      </c>
      <c r="D37" s="49">
        <v>3447.54</v>
      </c>
      <c r="E37" s="49">
        <v>518.86</v>
      </c>
      <c r="F37" s="49">
        <v>0</v>
      </c>
      <c r="G37" s="38">
        <f>SUM(D37:F37)</f>
        <v>3966.4</v>
      </c>
      <c r="H37" s="49">
        <v>1666.26</v>
      </c>
      <c r="I37" s="49">
        <v>0</v>
      </c>
      <c r="J37" s="49">
        <v>0</v>
      </c>
      <c r="K37" s="49">
        <v>0</v>
      </c>
      <c r="L37" s="37">
        <v>681638.35</v>
      </c>
      <c r="M37" s="1"/>
    </row>
    <row r="38" spans="2:24" x14ac:dyDescent="0.15">
      <c r="B38" s="36" t="s">
        <v>48</v>
      </c>
      <c r="C38" s="49">
        <v>57085810.550000004</v>
      </c>
      <c r="D38" s="49">
        <v>215719.02</v>
      </c>
      <c r="E38" s="49">
        <v>132365.19</v>
      </c>
      <c r="F38" s="49">
        <v>0</v>
      </c>
      <c r="G38" s="38">
        <f>SUM(D38:F38)</f>
        <v>348084.20999999996</v>
      </c>
      <c r="H38" s="49">
        <v>-2265.0500000000002</v>
      </c>
      <c r="I38" s="49">
        <v>0</v>
      </c>
      <c r="J38" s="49">
        <v>0</v>
      </c>
      <c r="K38" s="49">
        <v>0</v>
      </c>
      <c r="L38" s="37">
        <v>56867826.480000004</v>
      </c>
      <c r="M38" s="1"/>
    </row>
    <row r="39" spans="2:24" x14ac:dyDescent="0.15">
      <c r="B39" s="48"/>
      <c r="C39" s="49"/>
      <c r="D39" s="49"/>
      <c r="E39" s="49"/>
      <c r="F39" s="49"/>
      <c r="G39" s="38"/>
      <c r="H39" s="49"/>
      <c r="I39" s="49"/>
      <c r="J39" s="49"/>
      <c r="K39" s="49"/>
      <c r="L39" s="49"/>
      <c r="M39" s="1"/>
    </row>
    <row r="40" spans="2:24" x14ac:dyDescent="0.15">
      <c r="B40" s="36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1"/>
    </row>
    <row r="41" spans="2:24" s="2" customFormat="1" x14ac:dyDescent="0.15">
      <c r="B41" s="34" t="s">
        <v>49</v>
      </c>
      <c r="C41" s="50">
        <f t="shared" ref="C41:L41" si="10">C43</f>
        <v>367232224.88999999</v>
      </c>
      <c r="D41" s="50">
        <f t="shared" si="10"/>
        <v>11974391.449999999</v>
      </c>
      <c r="E41" s="50">
        <f t="shared" si="10"/>
        <v>3943609.98</v>
      </c>
      <c r="F41" s="50">
        <f t="shared" si="10"/>
        <v>0</v>
      </c>
      <c r="G41" s="50">
        <f t="shared" si="10"/>
        <v>15918001.43</v>
      </c>
      <c r="H41" s="50">
        <f t="shared" si="10"/>
        <v>-16187516.51</v>
      </c>
      <c r="I41" s="50">
        <f t="shared" si="10"/>
        <v>0</v>
      </c>
      <c r="J41" s="50">
        <f t="shared" si="10"/>
        <v>0</v>
      </c>
      <c r="K41" s="50">
        <f t="shared" si="10"/>
        <v>0</v>
      </c>
      <c r="L41" s="50">
        <f t="shared" si="10"/>
        <v>339070316.93000001</v>
      </c>
      <c r="N41"/>
      <c r="O41"/>
      <c r="P41"/>
      <c r="Q41"/>
      <c r="R41"/>
      <c r="S41"/>
      <c r="T41"/>
      <c r="U41"/>
      <c r="V41"/>
      <c r="W41"/>
      <c r="X41"/>
    </row>
    <row r="42" spans="2:24" s="2" customFormat="1" x14ac:dyDescent="0.15">
      <c r="B42" s="34"/>
      <c r="C42" s="50"/>
      <c r="D42" s="50"/>
      <c r="E42" s="50"/>
      <c r="F42" s="50"/>
      <c r="G42" s="50"/>
      <c r="H42" s="50"/>
      <c r="I42" s="50"/>
      <c r="J42" s="50"/>
      <c r="K42" s="50"/>
      <c r="L42" s="50"/>
      <c r="N42"/>
      <c r="O42"/>
      <c r="P42"/>
      <c r="Q42"/>
      <c r="R42"/>
      <c r="S42"/>
      <c r="T42"/>
      <c r="U42"/>
      <c r="V42"/>
      <c r="W42"/>
      <c r="X42"/>
    </row>
    <row r="43" spans="2:24" s="2" customFormat="1" x14ac:dyDescent="0.15">
      <c r="B43" s="34" t="s">
        <v>50</v>
      </c>
      <c r="C43" s="35">
        <f>SUM(C44:C47)</f>
        <v>367232224.88999999</v>
      </c>
      <c r="D43" s="35">
        <f t="shared" ref="D43:L43" si="11">SUM(D44:D47)</f>
        <v>11974391.449999999</v>
      </c>
      <c r="E43" s="35">
        <f t="shared" si="11"/>
        <v>3943609.98</v>
      </c>
      <c r="F43" s="35">
        <f t="shared" si="11"/>
        <v>0</v>
      </c>
      <c r="G43" s="50">
        <f t="shared" si="11"/>
        <v>15918001.43</v>
      </c>
      <c r="H43" s="35">
        <f t="shared" si="11"/>
        <v>-16187516.51</v>
      </c>
      <c r="I43" s="35">
        <f t="shared" si="11"/>
        <v>0</v>
      </c>
      <c r="J43" s="35">
        <f t="shared" si="11"/>
        <v>0</v>
      </c>
      <c r="K43" s="35">
        <f t="shared" si="11"/>
        <v>0</v>
      </c>
      <c r="L43" s="35">
        <f t="shared" si="11"/>
        <v>339070316.93000001</v>
      </c>
      <c r="N43"/>
      <c r="O43"/>
      <c r="P43"/>
      <c r="Q43"/>
      <c r="R43"/>
      <c r="S43"/>
      <c r="T43"/>
      <c r="U43"/>
      <c r="V43"/>
      <c r="W43"/>
      <c r="X43"/>
    </row>
    <row r="44" spans="2:24" x14ac:dyDescent="0.15">
      <c r="B44" s="36" t="s">
        <v>51</v>
      </c>
      <c r="C44" s="37">
        <v>43473352.450000003</v>
      </c>
      <c r="D44" s="37">
        <v>0</v>
      </c>
      <c r="E44" s="37">
        <v>0</v>
      </c>
      <c r="F44" s="37">
        <v>0</v>
      </c>
      <c r="G44" s="38">
        <f>SUM(D44:F44)</f>
        <v>0</v>
      </c>
      <c r="H44" s="37">
        <v>-1989441.02</v>
      </c>
      <c r="I44" s="37">
        <v>0</v>
      </c>
      <c r="J44" s="37">
        <v>0</v>
      </c>
      <c r="K44" s="37">
        <v>0</v>
      </c>
      <c r="L44" s="37">
        <v>41483911.43</v>
      </c>
      <c r="M44" s="1"/>
    </row>
    <row r="45" spans="2:24" x14ac:dyDescent="0.15">
      <c r="B45" s="36" t="s">
        <v>52</v>
      </c>
      <c r="C45" s="37">
        <v>85736145.919999987</v>
      </c>
      <c r="D45" s="37">
        <v>0</v>
      </c>
      <c r="E45" s="37">
        <v>0</v>
      </c>
      <c r="F45" s="37">
        <v>0</v>
      </c>
      <c r="G45" s="38">
        <f>SUM(D45:F45)</f>
        <v>0</v>
      </c>
      <c r="H45" s="37">
        <v>-3923484.14</v>
      </c>
      <c r="I45" s="37">
        <v>0</v>
      </c>
      <c r="J45" s="37">
        <v>0</v>
      </c>
      <c r="K45" s="37">
        <v>0</v>
      </c>
      <c r="L45" s="37">
        <v>81812661.780000001</v>
      </c>
      <c r="M45" s="1"/>
    </row>
    <row r="46" spans="2:24" x14ac:dyDescent="0.15">
      <c r="B46" s="36" t="s">
        <v>53</v>
      </c>
      <c r="C46" s="37">
        <v>238022726.52000001</v>
      </c>
      <c r="D46" s="37">
        <v>11974391.449999999</v>
      </c>
      <c r="E46" s="37">
        <v>3943609.98</v>
      </c>
      <c r="F46" s="37">
        <v>0</v>
      </c>
      <c r="G46" s="38">
        <f>SUM(D46:F46)</f>
        <v>15918001.43</v>
      </c>
      <c r="H46" s="37">
        <v>-10274591.35</v>
      </c>
      <c r="I46" s="37">
        <v>0</v>
      </c>
      <c r="J46" s="37">
        <v>0</v>
      </c>
      <c r="K46" s="37">
        <v>0</v>
      </c>
      <c r="L46" s="37">
        <v>215773743.72</v>
      </c>
      <c r="M46" s="1"/>
    </row>
    <row r="47" spans="2:24" ht="13.5" thickBot="1" x14ac:dyDescent="0.2">
      <c r="B47" s="36" t="s">
        <v>54</v>
      </c>
      <c r="C47" s="37">
        <v>0</v>
      </c>
      <c r="D47" s="37">
        <v>0</v>
      </c>
      <c r="E47" s="37">
        <v>0</v>
      </c>
      <c r="F47" s="37">
        <v>0</v>
      </c>
      <c r="G47" s="38">
        <f>SUM(D47:F47)</f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1"/>
    </row>
    <row r="48" spans="2:24" s="2" customFormat="1" ht="25.15" customHeight="1" thickBot="1" x14ac:dyDescent="0.2">
      <c r="B48" s="51" t="s">
        <v>11</v>
      </c>
      <c r="C48" s="52">
        <f>C11+C41</f>
        <v>27509514879.210003</v>
      </c>
      <c r="D48" s="52">
        <f>D11+D41</f>
        <v>358142805.07999998</v>
      </c>
      <c r="E48" s="52">
        <f>E11+E41</f>
        <v>183257209.86999997</v>
      </c>
      <c r="F48" s="52">
        <f>F11+F41</f>
        <v>4878992.58</v>
      </c>
      <c r="G48" s="52">
        <f>G41+G11</f>
        <v>546279007.52999997</v>
      </c>
      <c r="H48" s="52">
        <f>H41+H11</f>
        <v>15743182.930000002</v>
      </c>
      <c r="I48" s="52">
        <f>I41+I11</f>
        <v>180084722.24999973</v>
      </c>
      <c r="J48" s="52">
        <f>J41+J11</f>
        <v>1012218.38</v>
      </c>
      <c r="K48" s="52">
        <f>K41+K11</f>
        <v>-267980.16000000003</v>
      </c>
      <c r="L48" s="52">
        <f>L11+L41</f>
        <v>27348480177.850002</v>
      </c>
      <c r="N48"/>
      <c r="O48"/>
      <c r="P48"/>
      <c r="Q48"/>
      <c r="R48"/>
      <c r="S48"/>
      <c r="T48"/>
      <c r="U48"/>
      <c r="V48"/>
      <c r="W48"/>
      <c r="X48"/>
    </row>
    <row r="49" spans="2:24" s="2" customFormat="1" ht="25.15" customHeight="1" x14ac:dyDescent="0.15">
      <c r="B49" s="11"/>
      <c r="C49" s="53"/>
      <c r="D49" s="53"/>
      <c r="E49" s="53"/>
      <c r="F49" s="53"/>
      <c r="G49" s="53"/>
      <c r="H49" s="53"/>
      <c r="I49" s="53"/>
      <c r="J49" s="53"/>
      <c r="K49" s="53"/>
      <c r="L49" s="53"/>
      <c r="N49"/>
      <c r="O49"/>
      <c r="P49"/>
      <c r="Q49"/>
      <c r="R49"/>
      <c r="S49"/>
      <c r="T49"/>
      <c r="U49"/>
      <c r="V49"/>
      <c r="W49"/>
      <c r="X49"/>
    </row>
    <row r="50" spans="2:24" s="2" customFormat="1" ht="25.15" customHeight="1" x14ac:dyDescent="0.15">
      <c r="B50" s="11"/>
      <c r="C50" s="53"/>
      <c r="D50" s="53"/>
      <c r="E50" s="53"/>
      <c r="F50" s="53"/>
      <c r="G50" s="53"/>
      <c r="H50" s="53"/>
      <c r="I50" s="53"/>
      <c r="J50" s="53"/>
      <c r="K50" s="53"/>
      <c r="L50" s="53"/>
      <c r="N50"/>
      <c r="O50"/>
      <c r="P50"/>
      <c r="Q50"/>
      <c r="R50"/>
      <c r="S50"/>
      <c r="T50"/>
      <c r="U50"/>
      <c r="V50"/>
      <c r="W50"/>
      <c r="X50"/>
    </row>
    <row r="51" spans="2:24" s="2" customFormat="1" ht="25.15" customHeight="1" x14ac:dyDescent="0.15">
      <c r="B51" s="54" t="s">
        <v>55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N51"/>
      <c r="O51"/>
      <c r="P51"/>
      <c r="Q51"/>
      <c r="R51"/>
      <c r="S51"/>
      <c r="T51"/>
      <c r="U51"/>
      <c r="V51"/>
      <c r="W51"/>
      <c r="X51"/>
    </row>
    <row r="52" spans="2:24" s="2" customFormat="1" ht="25.15" customHeight="1" x14ac:dyDescent="0.15">
      <c r="B52" s="6"/>
      <c r="C52" s="7"/>
      <c r="D52" s="7"/>
      <c r="E52" s="7"/>
      <c r="F52" s="7"/>
      <c r="G52" s="7"/>
      <c r="H52" s="7"/>
      <c r="I52" s="7"/>
      <c r="J52" s="4"/>
      <c r="K52" s="4"/>
      <c r="L52" s="7"/>
      <c r="N52"/>
      <c r="O52"/>
      <c r="P52"/>
      <c r="Q52"/>
      <c r="R52"/>
      <c r="S52"/>
      <c r="T52"/>
      <c r="U52"/>
      <c r="V52"/>
      <c r="W52"/>
      <c r="X52"/>
    </row>
    <row r="53" spans="2:24" s="2" customFormat="1" ht="25.15" customHeight="1" x14ac:dyDescent="0.15">
      <c r="B53" s="6"/>
      <c r="E53" s="1"/>
      <c r="F53" s="1"/>
      <c r="G53" s="3"/>
      <c r="H53" s="3"/>
      <c r="I53" s="4"/>
      <c r="J53" s="4"/>
      <c r="K53" s="3"/>
      <c r="L53" s="8"/>
      <c r="N53"/>
      <c r="O53"/>
      <c r="P53"/>
      <c r="Q53"/>
      <c r="R53"/>
      <c r="S53"/>
      <c r="T53"/>
      <c r="U53"/>
      <c r="V53"/>
      <c r="W53"/>
      <c r="X53"/>
    </row>
    <row r="54" spans="2:24" s="2" customFormat="1" ht="25.15" customHeight="1" thickBot="1" x14ac:dyDescent="0.2">
      <c r="B54" s="9"/>
      <c r="C54" s="10"/>
      <c r="D54" s="10"/>
      <c r="E54" s="10"/>
      <c r="F54" s="10"/>
      <c r="H54" s="11"/>
      <c r="I54" s="10"/>
      <c r="J54" s="4"/>
      <c r="K54" s="10"/>
      <c r="L54" s="10" t="s">
        <v>1</v>
      </c>
      <c r="N54"/>
      <c r="O54"/>
      <c r="P54"/>
      <c r="Q54"/>
      <c r="R54"/>
      <c r="S54"/>
      <c r="T54"/>
      <c r="U54"/>
      <c r="V54"/>
      <c r="W54"/>
      <c r="X54"/>
    </row>
    <row r="55" spans="2:24" s="2" customFormat="1" ht="16.5" customHeight="1" thickBot="1" x14ac:dyDescent="0.2">
      <c r="B55" s="12" t="s">
        <v>2</v>
      </c>
      <c r="C55" s="13" t="s">
        <v>3</v>
      </c>
      <c r="D55" s="14" t="s">
        <v>4</v>
      </c>
      <c r="E55" s="15"/>
      <c r="F55" s="15"/>
      <c r="G55" s="16"/>
      <c r="H55" s="17" t="s">
        <v>5</v>
      </c>
      <c r="I55" s="18"/>
      <c r="J55" s="18"/>
      <c r="K55" s="19"/>
      <c r="L55" s="13" t="s">
        <v>3</v>
      </c>
      <c r="N55"/>
      <c r="O55"/>
      <c r="P55"/>
      <c r="Q55"/>
      <c r="R55"/>
      <c r="S55"/>
      <c r="T55"/>
      <c r="U55"/>
      <c r="V55"/>
      <c r="W55"/>
      <c r="X55"/>
    </row>
    <row r="56" spans="2:24" s="2" customFormat="1" ht="16.5" customHeight="1" thickBot="1" x14ac:dyDescent="0.2">
      <c r="B56" s="20"/>
      <c r="C56" s="21"/>
      <c r="D56" s="22"/>
      <c r="E56" s="23"/>
      <c r="F56" s="23"/>
      <c r="G56" s="24"/>
      <c r="H56" s="17" t="s">
        <v>6</v>
      </c>
      <c r="I56" s="18"/>
      <c r="J56" s="19"/>
      <c r="K56" s="25" t="s">
        <v>7</v>
      </c>
      <c r="L56" s="21"/>
      <c r="N56"/>
      <c r="O56"/>
      <c r="P56"/>
      <c r="Q56"/>
      <c r="R56"/>
      <c r="S56"/>
      <c r="T56"/>
      <c r="U56"/>
      <c r="V56"/>
      <c r="W56"/>
      <c r="X56"/>
    </row>
    <row r="57" spans="2:24" s="2" customFormat="1" ht="46.5" customHeight="1" thickBot="1" x14ac:dyDescent="0.2">
      <c r="B57" s="20"/>
      <c r="C57" s="26">
        <v>43465</v>
      </c>
      <c r="D57" s="27" t="s">
        <v>8</v>
      </c>
      <c r="E57" s="27" t="s">
        <v>9</v>
      </c>
      <c r="F57" s="27" t="s">
        <v>10</v>
      </c>
      <c r="G57" s="27" t="s">
        <v>11</v>
      </c>
      <c r="H57" s="25" t="s">
        <v>12</v>
      </c>
      <c r="I57" s="25" t="s">
        <v>56</v>
      </c>
      <c r="J57" s="25" t="s">
        <v>14</v>
      </c>
      <c r="K57" s="25" t="s">
        <v>15</v>
      </c>
      <c r="L57" s="26">
        <f>EOMONTH(C8,1)</f>
        <v>43830</v>
      </c>
      <c r="N57"/>
      <c r="O57"/>
      <c r="P57"/>
      <c r="Q57"/>
      <c r="R57"/>
      <c r="S57"/>
      <c r="T57"/>
      <c r="U57"/>
      <c r="V57"/>
      <c r="W57"/>
      <c r="X57"/>
    </row>
    <row r="58" spans="2:24" s="2" customFormat="1" ht="13.5" customHeight="1" thickBot="1" x14ac:dyDescent="0.2">
      <c r="B58" s="29"/>
      <c r="C58" s="30" t="s">
        <v>16</v>
      </c>
      <c r="D58" s="30" t="s">
        <v>17</v>
      </c>
      <c r="E58" s="30" t="s">
        <v>18</v>
      </c>
      <c r="F58" s="30" t="s">
        <v>19</v>
      </c>
      <c r="G58" s="30" t="s">
        <v>20</v>
      </c>
      <c r="H58" s="25" t="s">
        <v>21</v>
      </c>
      <c r="I58" s="25" t="s">
        <v>22</v>
      </c>
      <c r="J58" s="25" t="s">
        <v>23</v>
      </c>
      <c r="K58" s="25" t="s">
        <v>24</v>
      </c>
      <c r="L58" s="30" t="s">
        <v>25</v>
      </c>
      <c r="N58"/>
      <c r="O58"/>
      <c r="P58"/>
      <c r="Q58"/>
      <c r="R58"/>
      <c r="S58"/>
      <c r="T58"/>
      <c r="U58"/>
      <c r="V58"/>
      <c r="W58"/>
      <c r="X58"/>
    </row>
    <row r="59" spans="2:24" ht="13.9" customHeight="1" x14ac:dyDescent="0.15">
      <c r="B59" s="31"/>
      <c r="C59" s="32" t="s">
        <v>26</v>
      </c>
      <c r="D59" s="33"/>
      <c r="E59" s="33"/>
      <c r="F59" s="33"/>
      <c r="G59" s="33"/>
      <c r="H59" s="33"/>
      <c r="I59" s="33"/>
      <c r="J59" s="33"/>
      <c r="K59" s="33"/>
      <c r="L59" s="33"/>
      <c r="M59" s="1"/>
    </row>
    <row r="60" spans="2:24" s="2" customFormat="1" x14ac:dyDescent="0.15">
      <c r="B60" s="34" t="s">
        <v>27</v>
      </c>
      <c r="C60" s="35">
        <f>C62+C67+C73+C77+C81+C84</f>
        <v>28218804796.279999</v>
      </c>
      <c r="D60" s="35">
        <f t="shared" ref="D60:K60" si="12">D62+D67+D73+D77+D81+D84</f>
        <v>2062838842.3099997</v>
      </c>
      <c r="E60" s="35">
        <f t="shared" si="12"/>
        <v>1110123617.1500001</v>
      </c>
      <c r="F60" s="35">
        <f t="shared" si="12"/>
        <v>7730512.6099999994</v>
      </c>
      <c r="G60" s="35">
        <f t="shared" si="12"/>
        <v>3180692972.0700006</v>
      </c>
      <c r="H60" s="35">
        <f t="shared" si="12"/>
        <v>551764310.71000016</v>
      </c>
      <c r="I60" s="35">
        <f t="shared" si="12"/>
        <v>291119102.91999972</v>
      </c>
      <c r="J60" s="35">
        <f t="shared" si="12"/>
        <v>52015420.050000004</v>
      </c>
      <c r="K60" s="35">
        <f t="shared" si="12"/>
        <v>41454926.729999997</v>
      </c>
      <c r="L60" s="35">
        <f>L62+L67+L73+L77+L81+L84</f>
        <v>27009409860.920002</v>
      </c>
      <c r="N60"/>
      <c r="O60"/>
      <c r="P60"/>
      <c r="Q60"/>
      <c r="R60"/>
      <c r="S60"/>
      <c r="T60"/>
      <c r="U60"/>
      <c r="V60"/>
      <c r="W60"/>
      <c r="X60"/>
    </row>
    <row r="61" spans="2:24" x14ac:dyDescent="0.15"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1"/>
    </row>
    <row r="62" spans="2:24" s="2" customFormat="1" x14ac:dyDescent="0.15">
      <c r="B62" s="34" t="s">
        <v>28</v>
      </c>
      <c r="C62" s="35">
        <f t="shared" ref="C62:K62" si="13">SUM(C63:C65)</f>
        <v>27826008333.450001</v>
      </c>
      <c r="D62" s="35">
        <f t="shared" si="13"/>
        <v>2017979847.1299999</v>
      </c>
      <c r="E62" s="35">
        <f t="shared" si="13"/>
        <v>1089202685.4099998</v>
      </c>
      <c r="F62" s="35">
        <f t="shared" si="13"/>
        <v>2588427.58</v>
      </c>
      <c r="G62" s="35">
        <f t="shared" si="13"/>
        <v>3109770960.1200004</v>
      </c>
      <c r="H62" s="35">
        <f t="shared" si="13"/>
        <v>545928545.81000006</v>
      </c>
      <c r="I62" s="35">
        <f t="shared" si="13"/>
        <v>0</v>
      </c>
      <c r="J62" s="35">
        <f t="shared" si="13"/>
        <v>10506689.930000002</v>
      </c>
      <c r="K62" s="35">
        <f t="shared" si="13"/>
        <v>536383.16000000015</v>
      </c>
      <c r="L62" s="35">
        <f>SUM(L63:L65)</f>
        <v>26363927338.900002</v>
      </c>
      <c r="N62"/>
      <c r="O62"/>
      <c r="P62"/>
      <c r="Q62"/>
      <c r="R62"/>
      <c r="S62"/>
      <c r="T62"/>
      <c r="U62"/>
      <c r="V62"/>
      <c r="W62"/>
      <c r="X62"/>
    </row>
    <row r="63" spans="2:24" x14ac:dyDescent="0.15">
      <c r="B63" s="36" t="s">
        <v>29</v>
      </c>
      <c r="C63" s="37">
        <v>52304770.710000001</v>
      </c>
      <c r="D63" s="37">
        <v>0</v>
      </c>
      <c r="E63" s="37">
        <v>2686097.46</v>
      </c>
      <c r="F63" s="37">
        <v>108220.79000000001</v>
      </c>
      <c r="G63" s="38">
        <f>SUM(D63:F63)</f>
        <v>2794318.25</v>
      </c>
      <c r="H63" s="37">
        <v>2104447.6399999992</v>
      </c>
      <c r="I63" s="37">
        <v>0</v>
      </c>
      <c r="J63" s="37">
        <v>0</v>
      </c>
      <c r="K63" s="37">
        <v>0</v>
      </c>
      <c r="L63" s="37">
        <f>L14</f>
        <v>54409218.349999994</v>
      </c>
      <c r="M63" s="1"/>
    </row>
    <row r="64" spans="2:24" s="39" customFormat="1" ht="15.75" x14ac:dyDescent="0.15">
      <c r="B64" s="36" t="s">
        <v>57</v>
      </c>
      <c r="C64" s="37">
        <v>446741785.51999998</v>
      </c>
      <c r="D64" s="37">
        <v>66529353.589999996</v>
      </c>
      <c r="E64" s="37">
        <v>6064806.9000000004</v>
      </c>
      <c r="F64" s="37">
        <v>417643.16</v>
      </c>
      <c r="G64" s="38">
        <f t="shared" ref="G64:G65" si="14">SUM(D64:F64)</f>
        <v>73011803.649999991</v>
      </c>
      <c r="H64" s="37">
        <v>-2.9999999999999995E-2</v>
      </c>
      <c r="I64" s="37">
        <v>0</v>
      </c>
      <c r="J64" s="37">
        <v>10506689.930000002</v>
      </c>
      <c r="K64" s="37">
        <v>536383.16000000015</v>
      </c>
      <c r="L64" s="37">
        <f>L15</f>
        <v>390182738.67000002</v>
      </c>
      <c r="N64"/>
      <c r="O64"/>
      <c r="P64"/>
      <c r="Q64"/>
      <c r="R64"/>
      <c r="S64"/>
      <c r="T64"/>
      <c r="U64"/>
      <c r="V64"/>
      <c r="W64"/>
      <c r="X64"/>
    </row>
    <row r="65" spans="2:24" x14ac:dyDescent="0.15">
      <c r="B65" s="36" t="s">
        <v>31</v>
      </c>
      <c r="C65" s="37">
        <v>27326961777.220001</v>
      </c>
      <c r="D65" s="37">
        <v>1951450493.54</v>
      </c>
      <c r="E65" s="37">
        <v>1080451781.05</v>
      </c>
      <c r="F65" s="37">
        <v>2062563.63</v>
      </c>
      <c r="G65" s="38">
        <f t="shared" si="14"/>
        <v>3033964838.2200003</v>
      </c>
      <c r="H65" s="37">
        <v>543824098.20000005</v>
      </c>
      <c r="I65" s="37">
        <v>0</v>
      </c>
      <c r="J65" s="37">
        <v>0</v>
      </c>
      <c r="K65" s="37">
        <v>0</v>
      </c>
      <c r="L65" s="37">
        <f>L16</f>
        <v>25919335381.880001</v>
      </c>
      <c r="M65" s="1"/>
    </row>
    <row r="66" spans="2:24" x14ac:dyDescent="0.15"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2"/>
    </row>
    <row r="67" spans="2:24" s="2" customFormat="1" x14ac:dyDescent="0.15">
      <c r="B67" s="34" t="s">
        <v>32</v>
      </c>
      <c r="C67" s="35">
        <f t="shared" ref="C67:K67" si="15">SUM(C68:C71)</f>
        <v>79991235.069999993</v>
      </c>
      <c r="D67" s="35">
        <f t="shared" si="15"/>
        <v>6546970.2800000003</v>
      </c>
      <c r="E67" s="35">
        <f t="shared" si="15"/>
        <v>2728453.4099999997</v>
      </c>
      <c r="F67" s="35">
        <f t="shared" si="15"/>
        <v>498410.42000000004</v>
      </c>
      <c r="G67" s="35">
        <f t="shared" si="15"/>
        <v>9773834.1099999994</v>
      </c>
      <c r="H67" s="35">
        <f t="shared" si="15"/>
        <v>3148460.83</v>
      </c>
      <c r="I67" s="35">
        <f t="shared" si="15"/>
        <v>169457.28999999998</v>
      </c>
      <c r="J67" s="35">
        <f t="shared" si="15"/>
        <v>40501051.170000002</v>
      </c>
      <c r="K67" s="35">
        <f t="shared" si="15"/>
        <v>40501051.170000002</v>
      </c>
      <c r="L67" s="35">
        <f>SUM(L68:L71)</f>
        <v>76762182.909999996</v>
      </c>
      <c r="N67"/>
      <c r="O67"/>
      <c r="P67"/>
      <c r="Q67"/>
      <c r="R67"/>
      <c r="S67"/>
      <c r="T67"/>
      <c r="U67"/>
      <c r="V67"/>
      <c r="W67"/>
      <c r="X67"/>
    </row>
    <row r="68" spans="2:24" ht="15.75" x14ac:dyDescent="0.15">
      <c r="B68" s="36" t="s">
        <v>58</v>
      </c>
      <c r="C68" s="37">
        <v>69970714.069999993</v>
      </c>
      <c r="D68" s="37">
        <v>2757396.5700000003</v>
      </c>
      <c r="E68" s="37">
        <v>1003288.0599999999</v>
      </c>
      <c r="F68" s="37">
        <v>90376.17</v>
      </c>
      <c r="G68" s="38">
        <f t="shared" ref="G68:G71" si="16">SUM(D68:F68)</f>
        <v>3851060.8000000003</v>
      </c>
      <c r="H68" s="37">
        <v>1156238.3700000001</v>
      </c>
      <c r="I68" s="37">
        <v>0</v>
      </c>
      <c r="J68" s="37">
        <v>0</v>
      </c>
      <c r="K68" s="37">
        <v>40501051.170000002</v>
      </c>
      <c r="L68" s="37">
        <f>L19</f>
        <v>27868504.699999999</v>
      </c>
      <c r="M68" s="1"/>
    </row>
    <row r="69" spans="2:24" ht="15.75" x14ac:dyDescent="0.15">
      <c r="B69" s="36" t="s">
        <v>59</v>
      </c>
      <c r="C69" s="37">
        <v>0</v>
      </c>
      <c r="D69" s="37">
        <v>3789573.71</v>
      </c>
      <c r="E69" s="37">
        <v>1378849.22</v>
      </c>
      <c r="F69" s="37">
        <v>124206.71</v>
      </c>
      <c r="G69" s="38">
        <f>SUM(D69:F69)</f>
        <v>5292629.6399999997</v>
      </c>
      <c r="H69" s="37">
        <v>1589053.4699999997</v>
      </c>
      <c r="I69" s="37">
        <v>0</v>
      </c>
      <c r="J69" s="37">
        <v>40501051.170000002</v>
      </c>
      <c r="K69" s="37">
        <v>0</v>
      </c>
      <c r="L69" s="37">
        <f>L20</f>
        <v>38300530.93</v>
      </c>
      <c r="M69" s="1"/>
    </row>
    <row r="70" spans="2:24" x14ac:dyDescent="0.15">
      <c r="B70" s="36" t="s">
        <v>35</v>
      </c>
      <c r="C70" s="37">
        <v>10020521</v>
      </c>
      <c r="D70" s="37">
        <v>0</v>
      </c>
      <c r="E70" s="37">
        <v>345073.37</v>
      </c>
      <c r="F70" s="37">
        <v>280328.58</v>
      </c>
      <c r="G70" s="38">
        <f t="shared" si="16"/>
        <v>625401.94999999995</v>
      </c>
      <c r="H70" s="37">
        <v>403168.99000000005</v>
      </c>
      <c r="I70" s="37">
        <v>0</v>
      </c>
      <c r="J70" s="37">
        <v>0</v>
      </c>
      <c r="K70" s="37">
        <v>0</v>
      </c>
      <c r="L70" s="37">
        <f>L21</f>
        <v>10423689.99</v>
      </c>
      <c r="M70" s="1"/>
    </row>
    <row r="71" spans="2:24" x14ac:dyDescent="0.15">
      <c r="B71" s="36" t="s">
        <v>36</v>
      </c>
      <c r="C71" s="37">
        <v>0</v>
      </c>
      <c r="D71" s="37">
        <v>0</v>
      </c>
      <c r="E71" s="37">
        <v>1242.76</v>
      </c>
      <c r="F71" s="37">
        <v>3498.96</v>
      </c>
      <c r="G71" s="37">
        <f t="shared" si="16"/>
        <v>4741.72</v>
      </c>
      <c r="H71" s="37">
        <v>0</v>
      </c>
      <c r="I71" s="37">
        <v>169457.28999999998</v>
      </c>
      <c r="J71" s="37">
        <v>0</v>
      </c>
      <c r="K71" s="37">
        <v>0</v>
      </c>
      <c r="L71" s="37">
        <f>L22</f>
        <v>169457.29</v>
      </c>
      <c r="M71" s="2"/>
    </row>
    <row r="72" spans="2:24" x14ac:dyDescent="0.15"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2"/>
    </row>
    <row r="73" spans="2:24" s="2" customFormat="1" x14ac:dyDescent="0.15">
      <c r="B73" s="34" t="s">
        <v>37</v>
      </c>
      <c r="C73" s="35">
        <f t="shared" ref="C73" si="17">SUM(C74:C75)</f>
        <v>73357110.120000005</v>
      </c>
      <c r="D73" s="35">
        <f t="shared" ref="D73:L73" si="18">SUM(D74:D75)</f>
        <v>22397828.849999998</v>
      </c>
      <c r="E73" s="35">
        <f t="shared" si="18"/>
        <v>4722119.4899999993</v>
      </c>
      <c r="F73" s="35">
        <f t="shared" si="18"/>
        <v>0</v>
      </c>
      <c r="G73" s="35">
        <f>SUM(G74:G75)</f>
        <v>27119948.339999996</v>
      </c>
      <c r="H73" s="35">
        <f t="shared" si="18"/>
        <v>0</v>
      </c>
      <c r="I73" s="35">
        <f t="shared" si="18"/>
        <v>10949645.630000003</v>
      </c>
      <c r="J73" s="35">
        <f t="shared" si="18"/>
        <v>1007678.95</v>
      </c>
      <c r="K73" s="35">
        <f t="shared" si="18"/>
        <v>0</v>
      </c>
      <c r="L73" s="35">
        <f t="shared" si="18"/>
        <v>62916605.850000001</v>
      </c>
      <c r="N73"/>
      <c r="O73"/>
      <c r="P73"/>
      <c r="Q73"/>
      <c r="R73"/>
      <c r="S73"/>
      <c r="T73"/>
      <c r="U73"/>
      <c r="V73"/>
      <c r="W73"/>
      <c r="X73"/>
    </row>
    <row r="74" spans="2:24" x14ac:dyDescent="0.15">
      <c r="B74" s="36" t="s">
        <v>60</v>
      </c>
      <c r="C74" s="37">
        <v>4101069.82</v>
      </c>
      <c r="D74" s="37">
        <v>4088261.84</v>
      </c>
      <c r="E74" s="37">
        <v>29999.67</v>
      </c>
      <c r="F74" s="37">
        <v>0</v>
      </c>
      <c r="G74" s="38">
        <f>SUM(D74:F74)</f>
        <v>4118261.51</v>
      </c>
      <c r="H74" s="37">
        <v>0</v>
      </c>
      <c r="I74" s="37">
        <v>0</v>
      </c>
      <c r="J74" s="37">
        <v>-12807.98</v>
      </c>
      <c r="K74" s="37">
        <v>0</v>
      </c>
      <c r="L74" s="37">
        <f>L25</f>
        <v>0</v>
      </c>
      <c r="M74" s="1"/>
    </row>
    <row r="75" spans="2:24" ht="15.75" x14ac:dyDescent="0.15">
      <c r="B75" s="36" t="s">
        <v>61</v>
      </c>
      <c r="C75" s="37">
        <v>69256040.300000012</v>
      </c>
      <c r="D75" s="37">
        <v>18309567.009999998</v>
      </c>
      <c r="E75" s="37">
        <v>4692119.8199999994</v>
      </c>
      <c r="F75" s="37">
        <v>0</v>
      </c>
      <c r="G75" s="38">
        <f>SUM(D75:F75)</f>
        <v>23001686.829999998</v>
      </c>
      <c r="H75" s="37">
        <v>0</v>
      </c>
      <c r="I75" s="37">
        <v>10949645.630000003</v>
      </c>
      <c r="J75" s="37">
        <v>1020486.9299999999</v>
      </c>
      <c r="K75" s="37">
        <v>0</v>
      </c>
      <c r="L75" s="37">
        <f>L26</f>
        <v>62916605.850000001</v>
      </c>
      <c r="M75" s="1"/>
    </row>
    <row r="76" spans="2:24" x14ac:dyDescent="0.15">
      <c r="B76" s="36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2"/>
    </row>
    <row r="77" spans="2:24" s="43" customFormat="1" x14ac:dyDescent="0.15">
      <c r="B77" s="40" t="s">
        <v>40</v>
      </c>
      <c r="C77" s="35">
        <f t="shared" ref="C77" si="19">SUM(C78:C79)</f>
        <v>130000000</v>
      </c>
      <c r="D77" s="41">
        <f t="shared" ref="D77:L77" si="20">SUM(D78:D79)</f>
        <v>10333333.32</v>
      </c>
      <c r="E77" s="41">
        <f>SUM(E78:E79)</f>
        <v>11555193.959999999</v>
      </c>
      <c r="F77" s="41">
        <f t="shared" si="20"/>
        <v>394642.86</v>
      </c>
      <c r="G77" s="41">
        <f>SUM(G78:G79)</f>
        <v>22283170.140000001</v>
      </c>
      <c r="H77" s="41">
        <f t="shared" si="20"/>
        <v>0</v>
      </c>
      <c r="I77" s="41">
        <f t="shared" si="20"/>
        <v>100000000</v>
      </c>
      <c r="J77" s="41">
        <f t="shared" si="20"/>
        <v>0</v>
      </c>
      <c r="K77" s="41">
        <f t="shared" si="20"/>
        <v>0</v>
      </c>
      <c r="L77" s="41">
        <f t="shared" si="20"/>
        <v>219666666.68000001</v>
      </c>
      <c r="M77" s="42"/>
      <c r="N77"/>
      <c r="O77"/>
      <c r="P77"/>
      <c r="Q77"/>
      <c r="R77"/>
      <c r="S77"/>
      <c r="T77"/>
      <c r="U77"/>
      <c r="V77"/>
      <c r="W77"/>
      <c r="X77"/>
    </row>
    <row r="78" spans="2:24" s="43" customFormat="1" x14ac:dyDescent="0.15">
      <c r="B78" s="44" t="s">
        <v>41</v>
      </c>
      <c r="C78" s="38">
        <v>30000000</v>
      </c>
      <c r="D78" s="37">
        <v>2000000</v>
      </c>
      <c r="E78" s="45">
        <v>2090747.8699999999</v>
      </c>
      <c r="F78" s="45">
        <v>357.14</v>
      </c>
      <c r="G78" s="45">
        <f t="shared" ref="G78:G79" si="21">SUM(D78:F78)</f>
        <v>4091105.0100000002</v>
      </c>
      <c r="H78" s="45">
        <v>0</v>
      </c>
      <c r="I78" s="45">
        <v>0</v>
      </c>
      <c r="J78" s="45">
        <v>0</v>
      </c>
      <c r="K78" s="45">
        <v>0</v>
      </c>
      <c r="L78" s="45">
        <f>L29</f>
        <v>28000000</v>
      </c>
      <c r="M78" s="42"/>
      <c r="N78"/>
      <c r="O78"/>
      <c r="P78"/>
      <c r="Q78"/>
      <c r="R78"/>
      <c r="S78"/>
      <c r="T78"/>
      <c r="U78"/>
      <c r="V78"/>
      <c r="W78"/>
      <c r="X78"/>
    </row>
    <row r="79" spans="2:24" s="43" customFormat="1" ht="15.75" x14ac:dyDescent="0.15">
      <c r="B79" s="44" t="s">
        <v>62</v>
      </c>
      <c r="C79" s="38">
        <v>100000000</v>
      </c>
      <c r="D79" s="37">
        <v>8333333.3200000003</v>
      </c>
      <c r="E79" s="45">
        <v>9464446.0899999999</v>
      </c>
      <c r="F79" s="45">
        <v>394285.72</v>
      </c>
      <c r="G79" s="45">
        <f t="shared" si="21"/>
        <v>18192065.129999999</v>
      </c>
      <c r="H79" s="45">
        <v>0</v>
      </c>
      <c r="I79" s="45">
        <v>100000000</v>
      </c>
      <c r="J79" s="45">
        <v>0</v>
      </c>
      <c r="K79" s="45">
        <v>0</v>
      </c>
      <c r="L79" s="45">
        <f>L30</f>
        <v>191666666.68000001</v>
      </c>
      <c r="M79" s="42"/>
      <c r="N79"/>
      <c r="O79"/>
      <c r="P79"/>
      <c r="Q79"/>
      <c r="R79"/>
      <c r="S79"/>
      <c r="T79"/>
      <c r="U79"/>
      <c r="V79"/>
      <c r="W79"/>
      <c r="X79"/>
    </row>
    <row r="80" spans="2:24" x14ac:dyDescent="0.15">
      <c r="B80" s="36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2"/>
    </row>
    <row r="81" spans="2:24" x14ac:dyDescent="0.15">
      <c r="B81" s="46" t="s">
        <v>43</v>
      </c>
      <c r="C81" s="41">
        <f t="shared" ref="C81:D81" si="22">SUM(C82)</f>
        <v>0</v>
      </c>
      <c r="D81" s="41">
        <f t="shared" si="22"/>
        <v>0</v>
      </c>
      <c r="E81" s="41">
        <f>SUM(E82)</f>
        <v>0</v>
      </c>
      <c r="F81" s="41">
        <f t="shared" ref="F81:L81" si="23">SUM(F82)</f>
        <v>4249031.75</v>
      </c>
      <c r="G81" s="41">
        <f>SUM(G82)</f>
        <v>4249031.75</v>
      </c>
      <c r="H81" s="41">
        <f t="shared" si="23"/>
        <v>0</v>
      </c>
      <c r="I81" s="41">
        <f t="shared" si="23"/>
        <v>179999999.99999973</v>
      </c>
      <c r="J81" s="41">
        <f t="shared" si="23"/>
        <v>0</v>
      </c>
      <c r="K81" s="41">
        <f t="shared" si="23"/>
        <v>0</v>
      </c>
      <c r="L81" s="41">
        <f t="shared" si="23"/>
        <v>180000000</v>
      </c>
      <c r="M81" s="2"/>
    </row>
    <row r="82" spans="2:24" x14ac:dyDescent="0.15">
      <c r="B82" s="36" t="s">
        <v>44</v>
      </c>
      <c r="C82" s="38">
        <v>0</v>
      </c>
      <c r="D82" s="37">
        <v>0</v>
      </c>
      <c r="E82" s="45">
        <v>0</v>
      </c>
      <c r="F82" s="45">
        <v>4249031.75</v>
      </c>
      <c r="G82" s="45">
        <f t="shared" ref="G82" si="24">SUM(D82:F82)</f>
        <v>4249031.75</v>
      </c>
      <c r="H82" s="45">
        <v>0</v>
      </c>
      <c r="I82" s="45">
        <v>179999999.99999973</v>
      </c>
      <c r="J82" s="45">
        <v>0</v>
      </c>
      <c r="K82" s="45">
        <v>0</v>
      </c>
      <c r="L82" s="45">
        <f>L33</f>
        <v>180000000</v>
      </c>
      <c r="M82" s="2"/>
    </row>
    <row r="83" spans="2:24" x14ac:dyDescent="0.15">
      <c r="B83" s="36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2"/>
    </row>
    <row r="84" spans="2:24" s="2" customFormat="1" x14ac:dyDescent="0.15">
      <c r="B84" s="34" t="s">
        <v>45</v>
      </c>
      <c r="C84" s="35">
        <f t="shared" ref="C84:L84" si="25">SUM(C85:C87)</f>
        <v>109448117.64</v>
      </c>
      <c r="D84" s="35">
        <f t="shared" si="25"/>
        <v>5580862.7299999995</v>
      </c>
      <c r="E84" s="35">
        <f t="shared" si="25"/>
        <v>1915164.88</v>
      </c>
      <c r="F84" s="35">
        <f t="shared" si="25"/>
        <v>0</v>
      </c>
      <c r="G84" s="47">
        <f>SUM(G85:G87)</f>
        <v>7496027.6099999994</v>
      </c>
      <c r="H84" s="35">
        <f t="shared" si="25"/>
        <v>2687304.07</v>
      </c>
      <c r="I84" s="35">
        <f t="shared" si="25"/>
        <v>0</v>
      </c>
      <c r="J84" s="35">
        <f t="shared" si="25"/>
        <v>0</v>
      </c>
      <c r="K84" s="35">
        <f t="shared" si="25"/>
        <v>417492.39999999997</v>
      </c>
      <c r="L84" s="35">
        <f t="shared" si="25"/>
        <v>106137066.58000001</v>
      </c>
      <c r="N84"/>
      <c r="O84"/>
      <c r="P84"/>
      <c r="Q84"/>
      <c r="R84"/>
      <c r="S84"/>
      <c r="T84"/>
      <c r="U84"/>
      <c r="V84"/>
      <c r="W84"/>
      <c r="X84"/>
    </row>
    <row r="85" spans="2:24" ht="13.5" x14ac:dyDescent="0.15">
      <c r="B85" s="48" t="s">
        <v>63</v>
      </c>
      <c r="C85" s="49">
        <v>49886677</v>
      </c>
      <c r="D85" s="49">
        <v>2950864.01</v>
      </c>
      <c r="E85" s="49">
        <v>389900.66000000003</v>
      </c>
      <c r="F85" s="49">
        <v>0</v>
      </c>
      <c r="G85" s="38">
        <f t="shared" ref="G85:G87" si="26">SUM(D85:F85)</f>
        <v>3340764.67</v>
      </c>
      <c r="H85" s="49">
        <v>2069281.16</v>
      </c>
      <c r="I85" s="49">
        <v>0</v>
      </c>
      <c r="J85" s="49">
        <v>0</v>
      </c>
      <c r="K85" s="49">
        <v>417492.39999999997</v>
      </c>
      <c r="L85" s="49">
        <f>L36</f>
        <v>48587601.75</v>
      </c>
      <c r="M85" s="1"/>
    </row>
    <row r="86" spans="2:24" ht="13.5" x14ac:dyDescent="0.15">
      <c r="B86" s="48" t="s">
        <v>64</v>
      </c>
      <c r="C86" s="49">
        <v>692798.67999999993</v>
      </c>
      <c r="D86" s="49">
        <v>41370.480000000003</v>
      </c>
      <c r="E86" s="49">
        <v>5135.5</v>
      </c>
      <c r="F86" s="49">
        <v>0</v>
      </c>
      <c r="G86" s="38">
        <f t="shared" si="26"/>
        <v>46505.98</v>
      </c>
      <c r="H86" s="49">
        <v>30210.15</v>
      </c>
      <c r="I86" s="49">
        <v>0</v>
      </c>
      <c r="J86" s="49">
        <v>0</v>
      </c>
      <c r="K86" s="49">
        <v>0</v>
      </c>
      <c r="L86" s="49">
        <f>L37</f>
        <v>681638.35</v>
      </c>
      <c r="M86" s="1"/>
    </row>
    <row r="87" spans="2:24" x14ac:dyDescent="0.15">
      <c r="B87" s="36" t="s">
        <v>48</v>
      </c>
      <c r="C87" s="49">
        <v>58868641.960000001</v>
      </c>
      <c r="D87" s="49">
        <v>2588628.2399999998</v>
      </c>
      <c r="E87" s="49">
        <v>1520128.72</v>
      </c>
      <c r="F87" s="49">
        <v>0</v>
      </c>
      <c r="G87" s="38">
        <f t="shared" si="26"/>
        <v>4108756.96</v>
      </c>
      <c r="H87" s="49">
        <v>587812.75999999989</v>
      </c>
      <c r="I87" s="49">
        <v>0</v>
      </c>
      <c r="J87" s="49">
        <v>0</v>
      </c>
      <c r="K87" s="49">
        <v>0</v>
      </c>
      <c r="L87" s="49">
        <f>L38</f>
        <v>56867826.480000004</v>
      </c>
      <c r="M87" s="1"/>
    </row>
    <row r="88" spans="2:24" x14ac:dyDescent="0.15">
      <c r="B88" s="48"/>
      <c r="C88" s="49"/>
      <c r="D88" s="49"/>
      <c r="E88" s="49"/>
      <c r="F88" s="49"/>
      <c r="G88" s="38"/>
      <c r="H88" s="49"/>
      <c r="I88" s="49"/>
      <c r="J88" s="49"/>
      <c r="K88" s="49"/>
      <c r="L88" s="49"/>
      <c r="M88" s="1"/>
    </row>
    <row r="89" spans="2:24" x14ac:dyDescent="0.15">
      <c r="B89" s="36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1"/>
    </row>
    <row r="90" spans="2:24" s="2" customFormat="1" x14ac:dyDescent="0.15">
      <c r="B90" s="34" t="s">
        <v>49</v>
      </c>
      <c r="C90" s="50">
        <f t="shared" ref="C90:L90" si="27">C92</f>
        <v>466873165.20000005</v>
      </c>
      <c r="D90" s="50">
        <f t="shared" si="27"/>
        <v>138826017.10000002</v>
      </c>
      <c r="E90" s="50">
        <f t="shared" si="27"/>
        <v>17064893.259999998</v>
      </c>
      <c r="F90" s="50">
        <f t="shared" si="27"/>
        <v>157843.82</v>
      </c>
      <c r="G90" s="50">
        <f t="shared" si="27"/>
        <v>156048754.18000001</v>
      </c>
      <c r="H90" s="50">
        <f t="shared" si="27"/>
        <v>11023168.829999998</v>
      </c>
      <c r="I90" s="50">
        <f t="shared" si="27"/>
        <v>0</v>
      </c>
      <c r="J90" s="50">
        <f t="shared" si="27"/>
        <v>0</v>
      </c>
      <c r="K90" s="50">
        <f t="shared" si="27"/>
        <v>0</v>
      </c>
      <c r="L90" s="50">
        <f t="shared" si="27"/>
        <v>339070316.93000001</v>
      </c>
      <c r="N90"/>
      <c r="O90"/>
      <c r="P90"/>
      <c r="Q90"/>
      <c r="R90"/>
      <c r="S90"/>
      <c r="T90"/>
      <c r="U90"/>
      <c r="V90"/>
      <c r="W90"/>
      <c r="X90"/>
    </row>
    <row r="91" spans="2:24" s="2" customFormat="1" x14ac:dyDescent="0.15">
      <c r="B91" s="34"/>
      <c r="C91" s="50"/>
      <c r="D91" s="50"/>
      <c r="E91" s="50"/>
      <c r="F91" s="50"/>
      <c r="G91" s="50"/>
      <c r="H91" s="50"/>
      <c r="I91" s="50"/>
      <c r="J91" s="50"/>
      <c r="K91" s="50"/>
      <c r="L91" s="50"/>
      <c r="N91"/>
      <c r="O91"/>
      <c r="P91"/>
      <c r="Q91"/>
      <c r="R91"/>
      <c r="S91"/>
      <c r="T91"/>
      <c r="U91"/>
      <c r="V91"/>
      <c r="W91"/>
      <c r="X91"/>
    </row>
    <row r="92" spans="2:24" s="2" customFormat="1" x14ac:dyDescent="0.15">
      <c r="B92" s="34" t="s">
        <v>50</v>
      </c>
      <c r="C92" s="35">
        <f t="shared" ref="C92" si="28">SUM(C93:C95)</f>
        <v>466873165.20000005</v>
      </c>
      <c r="D92" s="35">
        <f t="shared" ref="D92:L92" si="29">SUM(D93:D96)</f>
        <v>138826017.10000002</v>
      </c>
      <c r="E92" s="35">
        <f t="shared" si="29"/>
        <v>17064893.259999998</v>
      </c>
      <c r="F92" s="35">
        <f t="shared" si="29"/>
        <v>157843.82</v>
      </c>
      <c r="G92" s="50">
        <f t="shared" si="29"/>
        <v>156048754.18000001</v>
      </c>
      <c r="H92" s="35">
        <f t="shared" si="29"/>
        <v>11023168.829999998</v>
      </c>
      <c r="I92" s="35">
        <f t="shared" si="29"/>
        <v>0</v>
      </c>
      <c r="J92" s="35">
        <f t="shared" si="29"/>
        <v>0</v>
      </c>
      <c r="K92" s="35">
        <f t="shared" si="29"/>
        <v>0</v>
      </c>
      <c r="L92" s="35">
        <f t="shared" si="29"/>
        <v>339070316.93000001</v>
      </c>
      <c r="N92"/>
      <c r="O92"/>
      <c r="P92"/>
      <c r="Q92"/>
      <c r="R92"/>
      <c r="S92"/>
      <c r="T92"/>
      <c r="U92"/>
      <c r="V92"/>
      <c r="W92"/>
      <c r="X92"/>
    </row>
    <row r="93" spans="2:24" x14ac:dyDescent="0.15">
      <c r="B93" s="36" t="s">
        <v>51</v>
      </c>
      <c r="C93" s="37">
        <v>119638172.16999999</v>
      </c>
      <c r="D93" s="49">
        <v>77737686.109999999</v>
      </c>
      <c r="E93" s="37">
        <v>4216558.96</v>
      </c>
      <c r="F93" s="37">
        <v>0</v>
      </c>
      <c r="G93" s="38">
        <f t="shared" ref="G93:G96" si="30">SUM(D93:F93)</f>
        <v>81954245.069999993</v>
      </c>
      <c r="H93" s="37">
        <v>-416574.62999999966</v>
      </c>
      <c r="I93" s="37">
        <v>0</v>
      </c>
      <c r="J93" s="37">
        <v>0</v>
      </c>
      <c r="K93" s="37">
        <v>0</v>
      </c>
      <c r="L93" s="37">
        <f>L44</f>
        <v>41483911.43</v>
      </c>
      <c r="M93" s="1"/>
    </row>
    <row r="94" spans="2:24" x14ac:dyDescent="0.15">
      <c r="B94" s="36" t="s">
        <v>52</v>
      </c>
      <c r="C94" s="37">
        <v>117972449.51000001</v>
      </c>
      <c r="D94" s="49">
        <v>37874916.600000001</v>
      </c>
      <c r="E94" s="37">
        <v>4588249.8</v>
      </c>
      <c r="F94" s="37">
        <v>0</v>
      </c>
      <c r="G94" s="38">
        <f t="shared" si="30"/>
        <v>42463166.399999999</v>
      </c>
      <c r="H94" s="37">
        <v>1715128.8699999996</v>
      </c>
      <c r="I94" s="37">
        <v>0</v>
      </c>
      <c r="J94" s="37">
        <v>0</v>
      </c>
      <c r="K94" s="37">
        <v>0</v>
      </c>
      <c r="L94" s="37">
        <f>L45</f>
        <v>81812661.780000001</v>
      </c>
      <c r="M94" s="1"/>
    </row>
    <row r="95" spans="2:24" x14ac:dyDescent="0.15">
      <c r="B95" s="36" t="s">
        <v>53</v>
      </c>
      <c r="C95" s="37">
        <v>229262543.52000001</v>
      </c>
      <c r="D95" s="49">
        <v>23213414.390000001</v>
      </c>
      <c r="E95" s="37">
        <v>8260084.5</v>
      </c>
      <c r="F95" s="37">
        <v>0</v>
      </c>
      <c r="G95" s="38">
        <f t="shared" si="30"/>
        <v>31473498.890000001</v>
      </c>
      <c r="H95" s="37">
        <v>9724614.589999998</v>
      </c>
      <c r="I95" s="37">
        <v>0</v>
      </c>
      <c r="J95" s="37">
        <v>0</v>
      </c>
      <c r="K95" s="37">
        <v>0</v>
      </c>
      <c r="L95" s="37">
        <f>L46</f>
        <v>215773743.72</v>
      </c>
      <c r="M95" s="1"/>
    </row>
    <row r="96" spans="2:24" ht="13.5" thickBot="1" x14ac:dyDescent="0.2">
      <c r="B96" s="36" t="s">
        <v>54</v>
      </c>
      <c r="C96" s="37">
        <v>0</v>
      </c>
      <c r="D96" s="49">
        <v>0</v>
      </c>
      <c r="E96" s="37">
        <v>0</v>
      </c>
      <c r="F96" s="37">
        <v>157843.82</v>
      </c>
      <c r="G96" s="38">
        <f>SUM(D96:F96)</f>
        <v>157843.82</v>
      </c>
      <c r="H96" s="37">
        <v>0</v>
      </c>
      <c r="I96" s="37">
        <v>0</v>
      </c>
      <c r="J96" s="37">
        <v>0</v>
      </c>
      <c r="K96" s="37">
        <v>0</v>
      </c>
      <c r="L96" s="37">
        <f>L47</f>
        <v>0</v>
      </c>
      <c r="M96" s="1"/>
    </row>
    <row r="97" spans="2:24" s="2" customFormat="1" ht="25.15" customHeight="1" thickBot="1" x14ac:dyDescent="0.2">
      <c r="B97" s="51" t="s">
        <v>11</v>
      </c>
      <c r="C97" s="52">
        <f>C60+C90</f>
        <v>28685677961.48</v>
      </c>
      <c r="D97" s="52">
        <f>D60+D90</f>
        <v>2201664859.4099998</v>
      </c>
      <c r="E97" s="52">
        <f>E60+E90</f>
        <v>1127188510.4100001</v>
      </c>
      <c r="F97" s="52">
        <f>F60+F90</f>
        <v>7888356.4299999997</v>
      </c>
      <c r="G97" s="52">
        <f>G90+G60</f>
        <v>3336741726.2500005</v>
      </c>
      <c r="H97" s="52">
        <f>H90+H60</f>
        <v>562787479.5400002</v>
      </c>
      <c r="I97" s="52">
        <f>I90+I60</f>
        <v>291119102.91999972</v>
      </c>
      <c r="J97" s="52">
        <f>J90+J60</f>
        <v>52015420.050000004</v>
      </c>
      <c r="K97" s="52">
        <f>K90+K60</f>
        <v>41454926.729999997</v>
      </c>
      <c r="L97" s="52">
        <f>L60+L90</f>
        <v>27348480177.850002</v>
      </c>
      <c r="N97"/>
      <c r="O97"/>
      <c r="P97"/>
      <c r="Q97"/>
      <c r="R97"/>
      <c r="S97"/>
      <c r="T97"/>
      <c r="U97"/>
      <c r="V97"/>
      <c r="W97"/>
      <c r="X97"/>
    </row>
    <row r="98" spans="2:24" x14ac:dyDescent="0.15">
      <c r="B98" s="55" t="s">
        <v>65</v>
      </c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1"/>
    </row>
    <row r="99" spans="2:24" x14ac:dyDescent="0.15">
      <c r="B99" s="55" t="s">
        <v>66</v>
      </c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1"/>
    </row>
    <row r="100" spans="2:24" x14ac:dyDescent="0.15">
      <c r="B100" s="55" t="s">
        <v>67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1"/>
    </row>
    <row r="101" spans="2:24" ht="31.5" customHeight="1" x14ac:dyDescent="0.15">
      <c r="B101" s="56" t="s">
        <v>68</v>
      </c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1"/>
    </row>
    <row r="102" spans="2:24" ht="27.75" customHeight="1" x14ac:dyDescent="0.15">
      <c r="I102" s="1"/>
      <c r="M102" s="1"/>
    </row>
    <row r="103" spans="2:24" ht="20.25" customHeight="1" x14ac:dyDescent="0.15">
      <c r="B103" s="57"/>
      <c r="D103" s="58"/>
      <c r="E103" s="58"/>
      <c r="I103" s="1"/>
      <c r="M103" s="1"/>
    </row>
    <row r="104" spans="2:24" ht="13.5" customHeight="1" x14ac:dyDescent="0.15">
      <c r="B104" s="57"/>
      <c r="D104" s="58"/>
      <c r="E104" s="58"/>
      <c r="I104" s="1"/>
      <c r="M104" s="1"/>
    </row>
    <row r="105" spans="2:24" ht="13.5" customHeight="1" x14ac:dyDescent="0.15">
      <c r="I105" s="1"/>
      <c r="M105" s="1"/>
    </row>
    <row r="106" spans="2:24" x14ac:dyDescent="0.15">
      <c r="I106" s="1"/>
      <c r="M106" s="1"/>
    </row>
    <row r="107" spans="2:24" x14ac:dyDescent="0.15">
      <c r="I107" s="1"/>
      <c r="M107" s="1"/>
    </row>
    <row r="108" spans="2:24" x14ac:dyDescent="0.15">
      <c r="I108" s="1"/>
      <c r="M108" s="1"/>
    </row>
    <row r="109" spans="2:24" customFormat="1" ht="12" x14ac:dyDescent="0.15"/>
    <row r="110" spans="2:24" customFormat="1" ht="12" x14ac:dyDescent="0.15"/>
    <row r="111" spans="2:24" customFormat="1" ht="12" x14ac:dyDescent="0.15"/>
    <row r="112" spans="2:24" customFormat="1" ht="12" x14ac:dyDescent="0.15"/>
    <row r="113" customFormat="1" ht="12" x14ac:dyDescent="0.15"/>
    <row r="114" customFormat="1" ht="12" x14ac:dyDescent="0.15"/>
    <row r="115" customFormat="1" ht="12" x14ac:dyDescent="0.15"/>
    <row r="116" customFormat="1" ht="12" x14ac:dyDescent="0.15"/>
    <row r="117" customFormat="1" ht="12" x14ac:dyDescent="0.15"/>
    <row r="118" customFormat="1" ht="12" x14ac:dyDescent="0.15"/>
    <row r="119" customFormat="1" ht="12" x14ac:dyDescent="0.15"/>
    <row r="120" customFormat="1" ht="12" x14ac:dyDescent="0.15"/>
    <row r="121" customFormat="1" ht="12" x14ac:dyDescent="0.15"/>
    <row r="122" customFormat="1" ht="12" x14ac:dyDescent="0.15"/>
    <row r="123" customFormat="1" ht="12" x14ac:dyDescent="0.15"/>
    <row r="124" customFormat="1" ht="12" x14ac:dyDescent="0.15"/>
    <row r="125" customFormat="1" ht="12" x14ac:dyDescent="0.15"/>
    <row r="126" customFormat="1" ht="12" x14ac:dyDescent="0.15"/>
    <row r="127" customFormat="1" ht="12" x14ac:dyDescent="0.15"/>
    <row r="128" customFormat="1" ht="12" x14ac:dyDescent="0.15"/>
    <row r="129" customFormat="1" ht="12" x14ac:dyDescent="0.15"/>
    <row r="130" customFormat="1" ht="12" x14ac:dyDescent="0.15"/>
    <row r="131" customFormat="1" ht="12" x14ac:dyDescent="0.15"/>
    <row r="132" customFormat="1" ht="12" x14ac:dyDescent="0.15"/>
    <row r="133" customFormat="1" ht="12" x14ac:dyDescent="0.15"/>
    <row r="134" customFormat="1" ht="12" x14ac:dyDescent="0.15"/>
    <row r="135" customFormat="1" ht="12" x14ac:dyDescent="0.15"/>
    <row r="136" customFormat="1" ht="12" x14ac:dyDescent="0.15"/>
    <row r="137" customFormat="1" ht="12" x14ac:dyDescent="0.15"/>
    <row r="138" customFormat="1" ht="12" x14ac:dyDescent="0.15"/>
    <row r="139" customFormat="1" ht="12" x14ac:dyDescent="0.15"/>
    <row r="140" customFormat="1" ht="12" x14ac:dyDescent="0.15"/>
    <row r="141" customFormat="1" ht="12" x14ac:dyDescent="0.15"/>
    <row r="142" customFormat="1" ht="12" x14ac:dyDescent="0.15"/>
    <row r="143" customFormat="1" ht="12" x14ac:dyDescent="0.15"/>
    <row r="144" customFormat="1" ht="12" x14ac:dyDescent="0.15"/>
    <row r="145" customFormat="1" ht="12" x14ac:dyDescent="0.15"/>
    <row r="146" customFormat="1" ht="12" x14ac:dyDescent="0.15"/>
    <row r="147" customFormat="1" ht="12" x14ac:dyDescent="0.15"/>
    <row r="148" customFormat="1" ht="12" x14ac:dyDescent="0.15"/>
    <row r="149" customFormat="1" ht="12" x14ac:dyDescent="0.15"/>
    <row r="150" customFormat="1" ht="12" x14ac:dyDescent="0.15"/>
    <row r="151" customFormat="1" ht="12" x14ac:dyDescent="0.15"/>
    <row r="152" customFormat="1" ht="12" x14ac:dyDescent="0.15"/>
    <row r="153" customFormat="1" ht="12" x14ac:dyDescent="0.15"/>
    <row r="154" customFormat="1" ht="12" x14ac:dyDescent="0.15"/>
    <row r="155" customFormat="1" ht="12" x14ac:dyDescent="0.15"/>
    <row r="156" customFormat="1" ht="12" x14ac:dyDescent="0.15"/>
    <row r="157" customFormat="1" ht="12" x14ac:dyDescent="0.15"/>
    <row r="158" customFormat="1" ht="12" x14ac:dyDescent="0.15"/>
    <row r="159" customFormat="1" ht="12" x14ac:dyDescent="0.15"/>
    <row r="160" customFormat="1" ht="12" x14ac:dyDescent="0.15"/>
    <row r="161" customFormat="1" ht="12" x14ac:dyDescent="0.15"/>
    <row r="162" customFormat="1" ht="12" x14ac:dyDescent="0.15"/>
    <row r="163" customFormat="1" ht="12" x14ac:dyDescent="0.15"/>
    <row r="164" customFormat="1" ht="12" x14ac:dyDescent="0.15"/>
    <row r="165" customFormat="1" ht="12" x14ac:dyDescent="0.15"/>
    <row r="166" customFormat="1" ht="12" x14ac:dyDescent="0.15"/>
    <row r="167" customFormat="1" ht="12" x14ac:dyDescent="0.15"/>
    <row r="168" customFormat="1" ht="12" x14ac:dyDescent="0.15"/>
    <row r="169" customFormat="1" ht="12" x14ac:dyDescent="0.15"/>
    <row r="170" customFormat="1" ht="12" x14ac:dyDescent="0.15"/>
    <row r="171" customFormat="1" ht="12" x14ac:dyDescent="0.15"/>
    <row r="172" customFormat="1" ht="12" x14ac:dyDescent="0.15"/>
    <row r="173" customFormat="1" ht="12" x14ac:dyDescent="0.15"/>
    <row r="174" customFormat="1" ht="12" x14ac:dyDescent="0.15"/>
    <row r="175" customFormat="1" ht="12" x14ac:dyDescent="0.15"/>
    <row r="176" customFormat="1" ht="12" x14ac:dyDescent="0.15"/>
    <row r="177" customFormat="1" ht="12" x14ac:dyDescent="0.15"/>
    <row r="178" customFormat="1" ht="12" x14ac:dyDescent="0.15"/>
    <row r="179" customFormat="1" ht="12" x14ac:dyDescent="0.15"/>
    <row r="180" customFormat="1" ht="12" x14ac:dyDescent="0.15"/>
    <row r="181" customFormat="1" ht="12" x14ac:dyDescent="0.15"/>
    <row r="182" customFormat="1" ht="12" x14ac:dyDescent="0.15"/>
    <row r="183" customFormat="1" ht="12" x14ac:dyDescent="0.15"/>
    <row r="184" customFormat="1" ht="12" x14ac:dyDescent="0.15"/>
    <row r="185" customFormat="1" ht="12" x14ac:dyDescent="0.15"/>
    <row r="186" customFormat="1" ht="12" x14ac:dyDescent="0.15"/>
    <row r="187" customFormat="1" ht="12" x14ac:dyDescent="0.15"/>
    <row r="188" customFormat="1" ht="12" x14ac:dyDescent="0.15"/>
    <row r="189" customFormat="1" ht="12" x14ac:dyDescent="0.15"/>
    <row r="190" customFormat="1" ht="12" x14ac:dyDescent="0.15"/>
    <row r="191" customFormat="1" ht="12" x14ac:dyDescent="0.15"/>
    <row r="192" customFormat="1" ht="12" x14ac:dyDescent="0.15"/>
    <row r="193" customFormat="1" ht="12" x14ac:dyDescent="0.15"/>
    <row r="194" customFormat="1" ht="12" x14ac:dyDescent="0.15"/>
    <row r="195" customFormat="1" ht="12" x14ac:dyDescent="0.15"/>
    <row r="196" customFormat="1" ht="12" x14ac:dyDescent="0.15"/>
    <row r="197" customFormat="1" ht="12" x14ac:dyDescent="0.15"/>
    <row r="198" customFormat="1" ht="12" x14ac:dyDescent="0.15"/>
    <row r="199" customFormat="1" ht="12" x14ac:dyDescent="0.15"/>
    <row r="200" customFormat="1" ht="12" x14ac:dyDescent="0.15"/>
    <row r="201" customFormat="1" ht="12" x14ac:dyDescent="0.15"/>
    <row r="202" customFormat="1" ht="12" x14ac:dyDescent="0.15"/>
    <row r="203" customFormat="1" ht="12" x14ac:dyDescent="0.15"/>
    <row r="204" customFormat="1" ht="12" x14ac:dyDescent="0.15"/>
    <row r="205" customFormat="1" ht="12" x14ac:dyDescent="0.15"/>
    <row r="206" customFormat="1" ht="12" x14ac:dyDescent="0.15"/>
    <row r="207" customFormat="1" ht="12" x14ac:dyDescent="0.15"/>
    <row r="208" customFormat="1" ht="12" x14ac:dyDescent="0.15"/>
    <row r="209" customFormat="1" ht="12" x14ac:dyDescent="0.15"/>
    <row r="210" customFormat="1" ht="12" x14ac:dyDescent="0.15"/>
    <row r="211" customFormat="1" ht="12" x14ac:dyDescent="0.15"/>
    <row r="212" customFormat="1" ht="12" x14ac:dyDescent="0.15"/>
    <row r="213" customFormat="1" ht="12" x14ac:dyDescent="0.15"/>
    <row r="214" customFormat="1" ht="12" x14ac:dyDescent="0.15"/>
    <row r="215" customFormat="1" ht="12" x14ac:dyDescent="0.15"/>
    <row r="216" customFormat="1" ht="12" x14ac:dyDescent="0.15"/>
    <row r="217" customFormat="1" ht="12" x14ac:dyDescent="0.15"/>
    <row r="218" customFormat="1" ht="12" x14ac:dyDescent="0.15"/>
    <row r="219" customFormat="1" ht="12" x14ac:dyDescent="0.15"/>
    <row r="220" customFormat="1" ht="12" x14ac:dyDescent="0.15"/>
    <row r="221" customFormat="1" ht="12" x14ac:dyDescent="0.15"/>
    <row r="222" customFormat="1" ht="12" x14ac:dyDescent="0.15"/>
    <row r="223" customFormat="1" ht="12" x14ac:dyDescent="0.15"/>
    <row r="224" customFormat="1" ht="12" x14ac:dyDescent="0.15"/>
    <row r="225" customFormat="1" ht="12" x14ac:dyDescent="0.15"/>
    <row r="226" customFormat="1" ht="12" x14ac:dyDescent="0.15"/>
    <row r="227" customFormat="1" ht="12" x14ac:dyDescent="0.15"/>
    <row r="228" customFormat="1" ht="12" x14ac:dyDescent="0.15"/>
    <row r="229" customFormat="1" ht="12" x14ac:dyDescent="0.15"/>
    <row r="230" customFormat="1" ht="12" x14ac:dyDescent="0.15"/>
    <row r="231" customFormat="1" ht="12" x14ac:dyDescent="0.15"/>
    <row r="232" customFormat="1" ht="12" x14ac:dyDescent="0.15"/>
    <row r="233" customFormat="1" ht="12" x14ac:dyDescent="0.15"/>
    <row r="234" customFormat="1" ht="12" x14ac:dyDescent="0.15"/>
    <row r="235" customFormat="1" ht="12" x14ac:dyDescent="0.15"/>
    <row r="236" customFormat="1" ht="12" x14ac:dyDescent="0.15"/>
    <row r="237" customFormat="1" ht="12" x14ac:dyDescent="0.15"/>
    <row r="238" customFormat="1" ht="12" x14ac:dyDescent="0.15"/>
    <row r="239" customFormat="1" ht="12" x14ac:dyDescent="0.15"/>
    <row r="240" customFormat="1" ht="12" x14ac:dyDescent="0.15"/>
    <row r="241" customFormat="1" ht="12" x14ac:dyDescent="0.15"/>
    <row r="242" customFormat="1" ht="12" x14ac:dyDescent="0.15"/>
    <row r="243" customFormat="1" ht="12" x14ac:dyDescent="0.15"/>
    <row r="244" customFormat="1" ht="12" x14ac:dyDescent="0.15"/>
    <row r="245" customFormat="1" ht="12" x14ac:dyDescent="0.15"/>
    <row r="246" customFormat="1" ht="12" x14ac:dyDescent="0.15"/>
    <row r="247" customFormat="1" ht="12" x14ac:dyDescent="0.15"/>
    <row r="248" customFormat="1" ht="12" x14ac:dyDescent="0.15"/>
    <row r="249" customFormat="1" ht="12" x14ac:dyDescent="0.15"/>
    <row r="250" customFormat="1" ht="12" x14ac:dyDescent="0.15"/>
    <row r="251" customFormat="1" ht="12" x14ac:dyDescent="0.15"/>
    <row r="252" customFormat="1" ht="12" x14ac:dyDescent="0.15"/>
    <row r="253" customFormat="1" ht="12" x14ac:dyDescent="0.15"/>
    <row r="254" customFormat="1" ht="12" x14ac:dyDescent="0.15"/>
    <row r="255" customFormat="1" ht="12" x14ac:dyDescent="0.15"/>
    <row r="256" customFormat="1" ht="12" x14ac:dyDescent="0.15"/>
    <row r="257" customFormat="1" ht="12" x14ac:dyDescent="0.15"/>
    <row r="258" customFormat="1" ht="12" x14ac:dyDescent="0.15"/>
    <row r="259" customFormat="1" ht="12" x14ac:dyDescent="0.15"/>
    <row r="260" customFormat="1" ht="12" x14ac:dyDescent="0.15"/>
    <row r="261" customFormat="1" ht="12" x14ac:dyDescent="0.15"/>
    <row r="262" customFormat="1" ht="12" x14ac:dyDescent="0.15"/>
    <row r="263" customFormat="1" ht="12" x14ac:dyDescent="0.15"/>
    <row r="264" customFormat="1" ht="12" x14ac:dyDescent="0.15"/>
    <row r="265" customFormat="1" ht="12" x14ac:dyDescent="0.15"/>
    <row r="266" customFormat="1" ht="12" x14ac:dyDescent="0.15"/>
    <row r="267" customFormat="1" ht="12" x14ac:dyDescent="0.15"/>
    <row r="268" customFormat="1" ht="12" x14ac:dyDescent="0.15"/>
    <row r="269" customFormat="1" ht="12" x14ac:dyDescent="0.15"/>
    <row r="270" customFormat="1" ht="12" x14ac:dyDescent="0.15"/>
    <row r="271" customFormat="1" ht="12" x14ac:dyDescent="0.15"/>
    <row r="272" customFormat="1" ht="12" x14ac:dyDescent="0.15"/>
    <row r="273" customFormat="1" ht="12" x14ac:dyDescent="0.15"/>
    <row r="274" customFormat="1" ht="12" x14ac:dyDescent="0.15"/>
    <row r="275" customFormat="1" ht="12" x14ac:dyDescent="0.15"/>
    <row r="276" customFormat="1" ht="12" x14ac:dyDescent="0.15"/>
    <row r="277" customFormat="1" ht="12" x14ac:dyDescent="0.15"/>
    <row r="278" customFormat="1" ht="12" x14ac:dyDescent="0.15"/>
    <row r="279" customFormat="1" ht="12" x14ac:dyDescent="0.15"/>
    <row r="280" customFormat="1" ht="12" x14ac:dyDescent="0.15"/>
    <row r="281" customFormat="1" ht="12" x14ac:dyDescent="0.15"/>
    <row r="282" customFormat="1" ht="12" x14ac:dyDescent="0.15"/>
    <row r="283" customFormat="1" ht="12" x14ac:dyDescent="0.15"/>
    <row r="284" customFormat="1" ht="12" x14ac:dyDescent="0.15"/>
    <row r="285" customFormat="1" ht="12" x14ac:dyDescent="0.15"/>
    <row r="286" customFormat="1" ht="12" x14ac:dyDescent="0.15"/>
    <row r="287" customFormat="1" ht="12" x14ac:dyDescent="0.15"/>
    <row r="288" customFormat="1" ht="12" x14ac:dyDescent="0.15"/>
    <row r="289" customFormat="1" ht="12" x14ac:dyDescent="0.15"/>
    <row r="290" customFormat="1" ht="12" x14ac:dyDescent="0.15"/>
    <row r="291" customFormat="1" ht="12" x14ac:dyDescent="0.15"/>
    <row r="292" customFormat="1" ht="12" x14ac:dyDescent="0.15"/>
    <row r="293" customFormat="1" ht="12" x14ac:dyDescent="0.15"/>
    <row r="294" customFormat="1" ht="12" x14ac:dyDescent="0.15"/>
    <row r="295" customFormat="1" ht="12" x14ac:dyDescent="0.15"/>
    <row r="296" customFormat="1" ht="12" x14ac:dyDescent="0.15"/>
    <row r="297" customFormat="1" ht="12" x14ac:dyDescent="0.15"/>
    <row r="298" customFormat="1" ht="12" x14ac:dyDescent="0.15"/>
    <row r="299" customFormat="1" ht="12" x14ac:dyDescent="0.15"/>
    <row r="300" customFormat="1" ht="12" x14ac:dyDescent="0.15"/>
    <row r="301" customFormat="1" ht="12" x14ac:dyDescent="0.15"/>
    <row r="302" customFormat="1" ht="12" x14ac:dyDescent="0.15"/>
    <row r="303" customFormat="1" ht="12" x14ac:dyDescent="0.15"/>
    <row r="304" customFormat="1" ht="12" x14ac:dyDescent="0.15"/>
    <row r="305" customFormat="1" ht="12" x14ac:dyDescent="0.15"/>
    <row r="306" customFormat="1" ht="12" x14ac:dyDescent="0.15"/>
    <row r="307" customFormat="1" ht="12" x14ac:dyDescent="0.15"/>
    <row r="308" customFormat="1" ht="12" x14ac:dyDescent="0.15"/>
    <row r="309" customFormat="1" ht="12" x14ac:dyDescent="0.15"/>
    <row r="310" customFormat="1" ht="12" x14ac:dyDescent="0.15"/>
    <row r="311" customFormat="1" ht="12" x14ac:dyDescent="0.15"/>
    <row r="312" customFormat="1" ht="12" x14ac:dyDescent="0.15"/>
    <row r="313" customFormat="1" ht="12" x14ac:dyDescent="0.15"/>
    <row r="314" customFormat="1" ht="12" x14ac:dyDescent="0.15"/>
    <row r="315" customFormat="1" ht="12" x14ac:dyDescent="0.15"/>
    <row r="316" customFormat="1" ht="12" x14ac:dyDescent="0.15"/>
    <row r="317" customFormat="1" ht="12" x14ac:dyDescent="0.15"/>
    <row r="318" customFormat="1" ht="12" x14ac:dyDescent="0.15"/>
    <row r="319" customFormat="1" ht="12" x14ac:dyDescent="0.15"/>
    <row r="320" customFormat="1" ht="12" x14ac:dyDescent="0.15"/>
    <row r="321" customFormat="1" ht="12" x14ac:dyDescent="0.15"/>
    <row r="322" customFormat="1" ht="12" x14ac:dyDescent="0.15"/>
    <row r="323" customFormat="1" ht="12" x14ac:dyDescent="0.15"/>
    <row r="324" customFormat="1" ht="12" x14ac:dyDescent="0.15"/>
    <row r="325" customFormat="1" ht="12" x14ac:dyDescent="0.15"/>
    <row r="326" customFormat="1" ht="12" x14ac:dyDescent="0.15"/>
    <row r="327" customFormat="1" ht="12" x14ac:dyDescent="0.15"/>
    <row r="328" customFormat="1" ht="12" x14ac:dyDescent="0.15"/>
    <row r="329" customFormat="1" ht="12" x14ac:dyDescent="0.15"/>
    <row r="330" customFormat="1" ht="12" x14ac:dyDescent="0.15"/>
    <row r="331" customFormat="1" ht="12" x14ac:dyDescent="0.15"/>
    <row r="332" customFormat="1" ht="12" x14ac:dyDescent="0.15"/>
    <row r="333" customFormat="1" ht="12" x14ac:dyDescent="0.15"/>
    <row r="334" customFormat="1" ht="12" x14ac:dyDescent="0.15"/>
    <row r="335" customFormat="1" ht="12" x14ac:dyDescent="0.15"/>
    <row r="336" customFormat="1" ht="12" x14ac:dyDescent="0.15"/>
    <row r="337" customFormat="1" ht="12" x14ac:dyDescent="0.15"/>
    <row r="338" customFormat="1" ht="12" x14ac:dyDescent="0.15"/>
    <row r="339" customFormat="1" ht="12" x14ac:dyDescent="0.15"/>
    <row r="340" customFormat="1" ht="12" x14ac:dyDescent="0.15"/>
    <row r="341" customFormat="1" ht="12" x14ac:dyDescent="0.15"/>
    <row r="342" customFormat="1" ht="12" x14ac:dyDescent="0.15"/>
    <row r="343" customFormat="1" ht="12" x14ac:dyDescent="0.15"/>
    <row r="344" customFormat="1" ht="12" x14ac:dyDescent="0.15"/>
    <row r="345" customFormat="1" ht="12" x14ac:dyDescent="0.15"/>
    <row r="346" customFormat="1" ht="12" x14ac:dyDescent="0.15"/>
    <row r="347" customFormat="1" ht="12" x14ac:dyDescent="0.15"/>
    <row r="348" customFormat="1" ht="12" x14ac:dyDescent="0.15"/>
    <row r="349" customFormat="1" ht="12" x14ac:dyDescent="0.15"/>
    <row r="350" customFormat="1" ht="12" x14ac:dyDescent="0.15"/>
    <row r="351" customFormat="1" ht="12" x14ac:dyDescent="0.15"/>
    <row r="352" customFormat="1" ht="12" x14ac:dyDescent="0.15"/>
    <row r="353" customFormat="1" ht="12" x14ac:dyDescent="0.15"/>
    <row r="354" customFormat="1" ht="12" x14ac:dyDescent="0.15"/>
    <row r="355" customFormat="1" ht="12" x14ac:dyDescent="0.15"/>
    <row r="356" customFormat="1" ht="12" x14ac:dyDescent="0.15"/>
    <row r="357" customFormat="1" ht="12" x14ac:dyDescent="0.15"/>
    <row r="358" customFormat="1" ht="12" x14ac:dyDescent="0.15"/>
    <row r="359" customFormat="1" ht="12" x14ac:dyDescent="0.15"/>
    <row r="360" customFormat="1" ht="12" x14ac:dyDescent="0.15"/>
    <row r="361" customFormat="1" ht="12" x14ac:dyDescent="0.15"/>
    <row r="362" customFormat="1" ht="12" x14ac:dyDescent="0.15"/>
    <row r="363" customFormat="1" ht="12" x14ac:dyDescent="0.15"/>
    <row r="364" customFormat="1" ht="12" x14ac:dyDescent="0.15"/>
    <row r="365" customFormat="1" ht="12" x14ac:dyDescent="0.15"/>
    <row r="366" customFormat="1" ht="12" x14ac:dyDescent="0.15"/>
    <row r="367" customFormat="1" ht="12" x14ac:dyDescent="0.15"/>
    <row r="368" customFormat="1" ht="12" x14ac:dyDescent="0.15"/>
    <row r="369" customFormat="1" ht="12" x14ac:dyDescent="0.15"/>
    <row r="370" customFormat="1" ht="12" x14ac:dyDescent="0.15"/>
    <row r="371" customFormat="1" ht="12" x14ac:dyDescent="0.15"/>
    <row r="372" customFormat="1" ht="12" x14ac:dyDescent="0.15"/>
    <row r="373" customFormat="1" ht="12" x14ac:dyDescent="0.15"/>
    <row r="374" customFormat="1" ht="12" x14ac:dyDescent="0.15"/>
    <row r="375" customFormat="1" ht="12" x14ac:dyDescent="0.15"/>
    <row r="376" customFormat="1" ht="12" x14ac:dyDescent="0.15"/>
    <row r="377" customFormat="1" ht="12" x14ac:dyDescent="0.15"/>
    <row r="378" customFormat="1" ht="12" x14ac:dyDescent="0.15"/>
    <row r="379" customFormat="1" ht="12" x14ac:dyDescent="0.15"/>
    <row r="380" customFormat="1" ht="12" x14ac:dyDescent="0.15"/>
    <row r="381" customFormat="1" ht="12" x14ac:dyDescent="0.15"/>
    <row r="382" customFormat="1" ht="12" x14ac:dyDescent="0.15"/>
    <row r="383" customFormat="1" ht="12" x14ac:dyDescent="0.15"/>
    <row r="384" customFormat="1" ht="12" x14ac:dyDescent="0.15"/>
    <row r="385" customFormat="1" ht="12" x14ac:dyDescent="0.15"/>
    <row r="386" customFormat="1" ht="12" x14ac:dyDescent="0.15"/>
    <row r="387" customFormat="1" ht="12" x14ac:dyDescent="0.15"/>
    <row r="388" customFormat="1" ht="12" x14ac:dyDescent="0.15"/>
    <row r="389" customFormat="1" ht="12" x14ac:dyDescent="0.15"/>
    <row r="390" customFormat="1" ht="12" x14ac:dyDescent="0.15"/>
    <row r="391" customFormat="1" ht="12" x14ac:dyDescent="0.15"/>
    <row r="392" customFormat="1" ht="12" x14ac:dyDescent="0.15"/>
    <row r="393" customFormat="1" ht="12" x14ac:dyDescent="0.15"/>
    <row r="394" customFormat="1" ht="12" x14ac:dyDescent="0.15"/>
    <row r="395" customFormat="1" ht="12" x14ac:dyDescent="0.15"/>
    <row r="396" customFormat="1" ht="12" x14ac:dyDescent="0.15"/>
    <row r="397" customFormat="1" ht="12" x14ac:dyDescent="0.15"/>
    <row r="398" customFormat="1" ht="12" x14ac:dyDescent="0.15"/>
    <row r="399" customFormat="1" ht="12" x14ac:dyDescent="0.15"/>
    <row r="400" customFormat="1" ht="12" x14ac:dyDescent="0.15"/>
    <row r="401" customFormat="1" ht="12" x14ac:dyDescent="0.15"/>
    <row r="402" customFormat="1" ht="12" x14ac:dyDescent="0.15"/>
    <row r="403" customFormat="1" ht="12" x14ac:dyDescent="0.15"/>
    <row r="404" customFormat="1" ht="12" x14ac:dyDescent="0.15"/>
    <row r="405" customFormat="1" ht="12" x14ac:dyDescent="0.15"/>
    <row r="406" customFormat="1" ht="12" x14ac:dyDescent="0.15"/>
    <row r="407" customFormat="1" ht="12" x14ac:dyDescent="0.15"/>
    <row r="408" customFormat="1" ht="12" x14ac:dyDescent="0.15"/>
    <row r="409" customFormat="1" ht="12" x14ac:dyDescent="0.15"/>
    <row r="410" customFormat="1" ht="12" x14ac:dyDescent="0.15"/>
    <row r="411" customFormat="1" ht="12" x14ac:dyDescent="0.15"/>
    <row r="412" customFormat="1" ht="12" x14ac:dyDescent="0.15"/>
    <row r="413" customFormat="1" ht="12" x14ac:dyDescent="0.15"/>
    <row r="414" customFormat="1" ht="12" x14ac:dyDescent="0.15"/>
    <row r="415" customFormat="1" ht="12" x14ac:dyDescent="0.15"/>
    <row r="416" customFormat="1" ht="12" x14ac:dyDescent="0.15"/>
    <row r="417" spans="14:24" customFormat="1" ht="12" x14ac:dyDescent="0.15"/>
    <row r="418" spans="14:24" customFormat="1" ht="12" x14ac:dyDescent="0.15"/>
    <row r="419" spans="14:24" customFormat="1" ht="12" x14ac:dyDescent="0.15"/>
    <row r="420" spans="14:24" customFormat="1" ht="12" x14ac:dyDescent="0.15"/>
    <row r="421" spans="14:24" customFormat="1" ht="12" x14ac:dyDescent="0.15"/>
    <row r="422" spans="14:24" customFormat="1" ht="12" x14ac:dyDescent="0.15"/>
    <row r="423" spans="14:24" customFormat="1" ht="12" x14ac:dyDescent="0.15"/>
    <row r="424" spans="14:24" customFormat="1" ht="12" x14ac:dyDescent="0.15"/>
    <row r="425" spans="14:24" customFormat="1" ht="12" x14ac:dyDescent="0.15"/>
    <row r="426" spans="14:24" customFormat="1" ht="12" x14ac:dyDescent="0.15"/>
    <row r="427" spans="14:24" s="3" customFormat="1" ht="12" x14ac:dyDescent="0.15">
      <c r="N427"/>
      <c r="O427"/>
      <c r="P427"/>
      <c r="Q427"/>
      <c r="R427"/>
      <c r="S427"/>
      <c r="T427"/>
      <c r="U427"/>
      <c r="V427"/>
      <c r="W427"/>
      <c r="X427"/>
    </row>
    <row r="428" spans="14:24" s="3" customFormat="1" ht="12" x14ac:dyDescent="0.15">
      <c r="N428"/>
      <c r="O428"/>
      <c r="P428"/>
      <c r="Q428"/>
      <c r="R428"/>
      <c r="S428"/>
      <c r="T428"/>
      <c r="U428"/>
      <c r="V428"/>
      <c r="W428"/>
      <c r="X428"/>
    </row>
    <row r="429" spans="14:24" s="3" customFormat="1" ht="12" x14ac:dyDescent="0.15">
      <c r="N429"/>
      <c r="O429"/>
      <c r="P429"/>
      <c r="Q429"/>
      <c r="R429"/>
      <c r="S429"/>
      <c r="T429"/>
      <c r="U429"/>
      <c r="V429"/>
      <c r="W429"/>
      <c r="X429"/>
    </row>
    <row r="430" spans="14:24" s="3" customFormat="1" ht="12" x14ac:dyDescent="0.15">
      <c r="N430"/>
      <c r="O430"/>
      <c r="P430"/>
      <c r="Q430"/>
      <c r="R430"/>
      <c r="S430"/>
      <c r="T430"/>
      <c r="U430"/>
      <c r="V430"/>
      <c r="W430"/>
      <c r="X430"/>
    </row>
    <row r="431" spans="14:24" s="3" customFormat="1" ht="12" x14ac:dyDescent="0.15">
      <c r="N431"/>
      <c r="O431"/>
      <c r="P431"/>
      <c r="Q431"/>
      <c r="R431"/>
      <c r="S431"/>
      <c r="T431"/>
      <c r="U431"/>
      <c r="V431"/>
      <c r="W431"/>
      <c r="X431"/>
    </row>
    <row r="432" spans="14:24" s="3" customFormat="1" ht="12" x14ac:dyDescent="0.15">
      <c r="N432"/>
      <c r="O432"/>
      <c r="P432"/>
      <c r="Q432"/>
      <c r="R432"/>
      <c r="S432"/>
      <c r="T432"/>
      <c r="U432"/>
      <c r="V432"/>
      <c r="W432"/>
      <c r="X432"/>
    </row>
    <row r="433" spans="14:24" s="3" customFormat="1" ht="12" x14ac:dyDescent="0.15">
      <c r="N433"/>
      <c r="O433"/>
      <c r="P433"/>
      <c r="Q433"/>
      <c r="R433"/>
      <c r="S433"/>
      <c r="T433"/>
      <c r="U433"/>
      <c r="V433"/>
      <c r="W433"/>
      <c r="X433"/>
    </row>
    <row r="434" spans="14:24" s="3" customFormat="1" ht="12" x14ac:dyDescent="0.15">
      <c r="N434"/>
      <c r="O434"/>
      <c r="P434"/>
      <c r="Q434"/>
      <c r="R434"/>
      <c r="S434"/>
      <c r="T434"/>
      <c r="U434"/>
      <c r="V434"/>
      <c r="W434"/>
      <c r="X434"/>
    </row>
    <row r="435" spans="14:24" s="3" customFormat="1" ht="12" x14ac:dyDescent="0.15">
      <c r="N435"/>
      <c r="O435"/>
      <c r="P435"/>
      <c r="Q435"/>
      <c r="R435"/>
      <c r="S435"/>
      <c r="T435"/>
      <c r="U435"/>
      <c r="V435"/>
      <c r="W435"/>
      <c r="X435"/>
    </row>
    <row r="436" spans="14:24" s="3" customFormat="1" ht="12" x14ac:dyDescent="0.15">
      <c r="N436"/>
      <c r="O436"/>
      <c r="P436"/>
      <c r="Q436"/>
      <c r="R436"/>
      <c r="S436"/>
      <c r="T436"/>
      <c r="U436"/>
      <c r="V436"/>
      <c r="W436"/>
      <c r="X436"/>
    </row>
    <row r="437" spans="14:24" s="3" customFormat="1" ht="12" x14ac:dyDescent="0.15">
      <c r="N437"/>
      <c r="O437"/>
      <c r="P437"/>
      <c r="Q437"/>
      <c r="R437"/>
      <c r="S437"/>
      <c r="T437"/>
      <c r="U437"/>
      <c r="V437"/>
      <c r="W437"/>
      <c r="X437"/>
    </row>
    <row r="438" spans="14:24" s="3" customFormat="1" ht="12" x14ac:dyDescent="0.15">
      <c r="N438"/>
      <c r="O438"/>
      <c r="P438"/>
      <c r="Q438"/>
      <c r="R438"/>
      <c r="S438"/>
      <c r="T438"/>
      <c r="U438"/>
      <c r="V438"/>
      <c r="W438"/>
      <c r="X438"/>
    </row>
    <row r="439" spans="14:24" s="3" customFormat="1" ht="12" x14ac:dyDescent="0.15">
      <c r="N439"/>
      <c r="O439"/>
      <c r="P439"/>
      <c r="Q439"/>
      <c r="R439"/>
      <c r="S439"/>
      <c r="T439"/>
      <c r="U439"/>
      <c r="V439"/>
      <c r="W439"/>
      <c r="X439"/>
    </row>
    <row r="440" spans="14:24" s="3" customFormat="1" ht="12" x14ac:dyDescent="0.15">
      <c r="N440"/>
      <c r="O440"/>
      <c r="P440"/>
      <c r="Q440"/>
      <c r="R440"/>
      <c r="S440"/>
      <c r="T440"/>
      <c r="U440"/>
      <c r="V440"/>
      <c r="W440"/>
      <c r="X440"/>
    </row>
    <row r="441" spans="14:24" s="3" customFormat="1" ht="12" x14ac:dyDescent="0.15">
      <c r="N441"/>
      <c r="O441"/>
      <c r="P441"/>
      <c r="Q441"/>
      <c r="R441"/>
      <c r="S441"/>
      <c r="T441"/>
      <c r="U441"/>
      <c r="V441"/>
      <c r="W441"/>
      <c r="X441"/>
    </row>
    <row r="442" spans="14:24" s="3" customFormat="1" ht="12" x14ac:dyDescent="0.15">
      <c r="N442"/>
      <c r="O442"/>
      <c r="P442"/>
      <c r="Q442"/>
      <c r="R442"/>
      <c r="S442"/>
      <c r="T442"/>
      <c r="U442"/>
      <c r="V442"/>
      <c r="W442"/>
      <c r="X442"/>
    </row>
    <row r="443" spans="14:24" s="3" customFormat="1" ht="12" x14ac:dyDescent="0.15">
      <c r="N443"/>
      <c r="O443"/>
      <c r="P443"/>
      <c r="Q443"/>
      <c r="R443"/>
      <c r="S443"/>
      <c r="T443"/>
      <c r="U443"/>
      <c r="V443"/>
      <c r="W443"/>
      <c r="X443"/>
    </row>
    <row r="444" spans="14:24" s="3" customFormat="1" ht="12" x14ac:dyDescent="0.15">
      <c r="N444"/>
      <c r="O444"/>
      <c r="P444"/>
      <c r="Q444"/>
      <c r="R444"/>
      <c r="S444"/>
      <c r="T444"/>
      <c r="U444"/>
      <c r="V444"/>
      <c r="W444"/>
      <c r="X444"/>
    </row>
    <row r="445" spans="14:24" s="3" customFormat="1" ht="12" x14ac:dyDescent="0.15">
      <c r="N445"/>
      <c r="O445"/>
      <c r="P445"/>
      <c r="Q445"/>
      <c r="R445"/>
      <c r="S445"/>
      <c r="T445"/>
      <c r="U445"/>
      <c r="V445"/>
      <c r="W445"/>
      <c r="X445"/>
    </row>
    <row r="446" spans="14:24" s="3" customFormat="1" ht="12" x14ac:dyDescent="0.15">
      <c r="N446"/>
      <c r="O446"/>
      <c r="P446"/>
      <c r="Q446"/>
      <c r="R446"/>
      <c r="S446"/>
      <c r="T446"/>
      <c r="U446"/>
      <c r="V446"/>
      <c r="W446"/>
      <c r="X446"/>
    </row>
    <row r="447" spans="14:24" s="3" customFormat="1" ht="12" x14ac:dyDescent="0.15">
      <c r="N447"/>
      <c r="O447"/>
      <c r="P447"/>
      <c r="Q447"/>
      <c r="R447"/>
      <c r="S447"/>
      <c r="T447"/>
      <c r="U447"/>
      <c r="V447"/>
      <c r="W447"/>
      <c r="X447"/>
    </row>
    <row r="448" spans="14:24" s="3" customFormat="1" ht="12" x14ac:dyDescent="0.15">
      <c r="N448"/>
      <c r="O448"/>
      <c r="P448"/>
      <c r="Q448"/>
      <c r="R448"/>
      <c r="S448"/>
      <c r="T448"/>
      <c r="U448"/>
      <c r="V448"/>
      <c r="W448"/>
      <c r="X448"/>
    </row>
    <row r="449" spans="14:24" s="3" customFormat="1" ht="12" x14ac:dyDescent="0.15">
      <c r="N449"/>
      <c r="O449"/>
      <c r="P449"/>
      <c r="Q449"/>
      <c r="R449"/>
      <c r="S449"/>
      <c r="T449"/>
      <c r="U449"/>
      <c r="V449"/>
      <c r="W449"/>
      <c r="X449"/>
    </row>
    <row r="450" spans="14:24" s="3" customFormat="1" ht="12" x14ac:dyDescent="0.15">
      <c r="N450"/>
      <c r="O450"/>
      <c r="P450"/>
      <c r="Q450"/>
      <c r="R450"/>
      <c r="S450"/>
      <c r="T450"/>
      <c r="U450"/>
      <c r="V450"/>
      <c r="W450"/>
      <c r="X450"/>
    </row>
    <row r="451" spans="14:24" s="3" customFormat="1" ht="12" x14ac:dyDescent="0.15">
      <c r="N451"/>
      <c r="O451"/>
      <c r="P451"/>
      <c r="Q451"/>
      <c r="R451"/>
      <c r="S451"/>
      <c r="T451"/>
      <c r="U451"/>
      <c r="V451"/>
      <c r="W451"/>
      <c r="X451"/>
    </row>
    <row r="452" spans="14:24" s="3" customFormat="1" ht="12" x14ac:dyDescent="0.15">
      <c r="N452"/>
      <c r="O452"/>
      <c r="P452"/>
      <c r="Q452"/>
      <c r="R452"/>
      <c r="S452"/>
      <c r="T452"/>
      <c r="U452"/>
      <c r="V452"/>
      <c r="W452"/>
      <c r="X452"/>
    </row>
    <row r="453" spans="14:24" s="3" customFormat="1" ht="12" x14ac:dyDescent="0.15">
      <c r="N453"/>
      <c r="O453"/>
      <c r="P453"/>
      <c r="Q453"/>
      <c r="R453"/>
      <c r="S453"/>
      <c r="T453"/>
      <c r="U453"/>
      <c r="V453"/>
      <c r="W453"/>
      <c r="X453"/>
    </row>
    <row r="454" spans="14:24" s="3" customFormat="1" ht="12" x14ac:dyDescent="0.15">
      <c r="N454"/>
      <c r="O454"/>
      <c r="P454"/>
      <c r="Q454"/>
      <c r="R454"/>
      <c r="S454"/>
      <c r="T454"/>
      <c r="U454"/>
      <c r="V454"/>
      <c r="W454"/>
      <c r="X454"/>
    </row>
    <row r="455" spans="14:24" s="3" customFormat="1" ht="12" x14ac:dyDescent="0.15">
      <c r="N455"/>
      <c r="O455"/>
      <c r="P455"/>
      <c r="Q455"/>
      <c r="R455"/>
      <c r="S455"/>
      <c r="T455"/>
      <c r="U455"/>
      <c r="V455"/>
      <c r="W455"/>
      <c r="X455"/>
    </row>
    <row r="456" spans="14:24" s="3" customFormat="1" ht="12" x14ac:dyDescent="0.15">
      <c r="N456"/>
      <c r="O456"/>
      <c r="P456"/>
      <c r="Q456"/>
      <c r="R456"/>
      <c r="S456"/>
      <c r="T456"/>
      <c r="U456"/>
      <c r="V456"/>
      <c r="W456"/>
      <c r="X456"/>
    </row>
    <row r="457" spans="14:24" s="3" customFormat="1" ht="12" x14ac:dyDescent="0.15">
      <c r="N457"/>
      <c r="O457"/>
      <c r="P457"/>
      <c r="Q457"/>
      <c r="R457"/>
      <c r="S457"/>
      <c r="T457"/>
      <c r="U457"/>
      <c r="V457"/>
      <c r="W457"/>
      <c r="X457"/>
    </row>
    <row r="458" spans="14:24" s="3" customFormat="1" ht="12" x14ac:dyDescent="0.15">
      <c r="N458"/>
      <c r="O458"/>
      <c r="P458"/>
      <c r="Q458"/>
      <c r="R458"/>
      <c r="S458"/>
      <c r="T458"/>
      <c r="U458"/>
      <c r="V458"/>
      <c r="W458"/>
      <c r="X458"/>
    </row>
    <row r="459" spans="14:24" s="3" customFormat="1" ht="12" x14ac:dyDescent="0.15">
      <c r="N459"/>
      <c r="O459"/>
      <c r="P459"/>
      <c r="Q459"/>
      <c r="R459"/>
      <c r="S459"/>
      <c r="T459"/>
      <c r="U459"/>
      <c r="V459"/>
      <c r="W459"/>
      <c r="X459"/>
    </row>
    <row r="460" spans="14:24" s="3" customFormat="1" ht="12" x14ac:dyDescent="0.15">
      <c r="N460"/>
      <c r="O460"/>
      <c r="P460"/>
      <c r="Q460"/>
      <c r="R460"/>
      <c r="S460"/>
      <c r="T460"/>
      <c r="U460"/>
      <c r="V460"/>
      <c r="W460"/>
      <c r="X460"/>
    </row>
    <row r="461" spans="14:24" s="3" customFormat="1" ht="12" x14ac:dyDescent="0.15">
      <c r="N461"/>
      <c r="O461"/>
      <c r="P461"/>
      <c r="Q461"/>
      <c r="R461"/>
      <c r="S461"/>
      <c r="T461"/>
      <c r="U461"/>
      <c r="V461"/>
      <c r="W461"/>
      <c r="X461"/>
    </row>
    <row r="462" spans="14:24" s="3" customFormat="1" ht="12" x14ac:dyDescent="0.15">
      <c r="N462"/>
      <c r="O462"/>
      <c r="P462"/>
      <c r="Q462"/>
      <c r="R462"/>
      <c r="S462"/>
      <c r="T462"/>
      <c r="U462"/>
      <c r="V462"/>
      <c r="W462"/>
      <c r="X462"/>
    </row>
    <row r="463" spans="14:24" s="3" customFormat="1" ht="12" x14ac:dyDescent="0.15">
      <c r="N463"/>
      <c r="O463"/>
      <c r="P463"/>
      <c r="Q463"/>
      <c r="R463"/>
      <c r="S463"/>
      <c r="T463"/>
      <c r="U463"/>
      <c r="V463"/>
      <c r="W463"/>
      <c r="X463"/>
    </row>
    <row r="464" spans="14:24" s="3" customFormat="1" ht="12" x14ac:dyDescent="0.15">
      <c r="N464"/>
      <c r="O464"/>
      <c r="P464"/>
      <c r="Q464"/>
      <c r="R464"/>
      <c r="S464"/>
      <c r="T464"/>
      <c r="U464"/>
      <c r="V464"/>
      <c r="W464"/>
      <c r="X464"/>
    </row>
    <row r="465" spans="14:24" s="3" customFormat="1" ht="12" x14ac:dyDescent="0.15">
      <c r="N465"/>
      <c r="O465"/>
      <c r="P465"/>
      <c r="Q465"/>
      <c r="R465"/>
      <c r="S465"/>
      <c r="T465"/>
      <c r="U465"/>
      <c r="V465"/>
      <c r="W465"/>
      <c r="X465"/>
    </row>
    <row r="466" spans="14:24" s="3" customFormat="1" ht="12" x14ac:dyDescent="0.15">
      <c r="N466"/>
      <c r="O466"/>
      <c r="P466"/>
      <c r="Q466"/>
      <c r="R466"/>
      <c r="S466"/>
      <c r="T466"/>
      <c r="U466"/>
      <c r="V466"/>
      <c r="W466"/>
      <c r="X466"/>
    </row>
    <row r="467" spans="14:24" s="3" customFormat="1" ht="12" x14ac:dyDescent="0.15">
      <c r="N467"/>
      <c r="O467"/>
      <c r="P467"/>
      <c r="Q467"/>
      <c r="R467"/>
      <c r="S467"/>
      <c r="T467"/>
      <c r="U467"/>
      <c r="V467"/>
      <c r="W467"/>
      <c r="X467"/>
    </row>
    <row r="468" spans="14:24" s="3" customFormat="1" ht="12" x14ac:dyDescent="0.15">
      <c r="N468"/>
      <c r="O468"/>
      <c r="P468"/>
      <c r="Q468"/>
      <c r="R468"/>
      <c r="S468"/>
      <c r="T468"/>
      <c r="U468"/>
      <c r="V468"/>
      <c r="W468"/>
      <c r="X468"/>
    </row>
    <row r="469" spans="14:24" s="3" customFormat="1" ht="12" x14ac:dyDescent="0.15">
      <c r="N469"/>
      <c r="O469"/>
      <c r="P469"/>
      <c r="Q469"/>
      <c r="R469"/>
      <c r="S469"/>
      <c r="T469"/>
      <c r="U469"/>
      <c r="V469"/>
      <c r="W469"/>
      <c r="X469"/>
    </row>
    <row r="470" spans="14:24" s="3" customFormat="1" ht="12" x14ac:dyDescent="0.15">
      <c r="N470"/>
      <c r="O470"/>
      <c r="P470"/>
      <c r="Q470"/>
      <c r="R470"/>
      <c r="S470"/>
      <c r="T470"/>
      <c r="U470"/>
      <c r="V470"/>
      <c r="W470"/>
      <c r="X470"/>
    </row>
    <row r="471" spans="14:24" s="3" customFormat="1" ht="12" x14ac:dyDescent="0.15">
      <c r="N471"/>
      <c r="O471"/>
      <c r="P471"/>
      <c r="Q471"/>
      <c r="R471"/>
      <c r="S471"/>
      <c r="T471"/>
      <c r="U471"/>
      <c r="V471"/>
      <c r="W471"/>
      <c r="X471"/>
    </row>
    <row r="472" spans="14:24" s="3" customFormat="1" ht="12" x14ac:dyDescent="0.15">
      <c r="N472"/>
      <c r="O472"/>
      <c r="P472"/>
      <c r="Q472"/>
      <c r="R472"/>
      <c r="S472"/>
      <c r="T472"/>
      <c r="U472"/>
      <c r="V472"/>
      <c r="W472"/>
      <c r="X472"/>
    </row>
    <row r="473" spans="14:24" s="3" customFormat="1" ht="12" x14ac:dyDescent="0.15">
      <c r="N473"/>
      <c r="O473"/>
      <c r="P473"/>
      <c r="Q473"/>
      <c r="R473"/>
      <c r="S473"/>
      <c r="T473"/>
      <c r="U473"/>
      <c r="V473"/>
      <c r="W473"/>
      <c r="X473"/>
    </row>
    <row r="474" spans="14:24" s="3" customFormat="1" ht="12" x14ac:dyDescent="0.15">
      <c r="N474"/>
      <c r="O474"/>
      <c r="P474"/>
      <c r="Q474"/>
      <c r="R474"/>
      <c r="S474"/>
      <c r="T474"/>
      <c r="U474"/>
      <c r="V474"/>
      <c r="W474"/>
      <c r="X474"/>
    </row>
    <row r="475" spans="14:24" s="3" customFormat="1" ht="12" x14ac:dyDescent="0.15">
      <c r="N475"/>
      <c r="O475"/>
      <c r="P475"/>
      <c r="Q475"/>
      <c r="R475"/>
      <c r="S475"/>
      <c r="T475"/>
      <c r="U475"/>
      <c r="V475"/>
      <c r="W475"/>
      <c r="X475"/>
    </row>
    <row r="476" spans="14:24" s="3" customFormat="1" ht="12" x14ac:dyDescent="0.15">
      <c r="N476"/>
      <c r="O476"/>
      <c r="P476"/>
      <c r="Q476"/>
      <c r="R476"/>
      <c r="S476"/>
      <c r="T476"/>
      <c r="U476"/>
      <c r="V476"/>
      <c r="W476"/>
      <c r="X476"/>
    </row>
    <row r="477" spans="14:24" s="3" customFormat="1" ht="12" x14ac:dyDescent="0.15">
      <c r="N477"/>
      <c r="O477"/>
      <c r="P477"/>
      <c r="Q477"/>
      <c r="R477"/>
      <c r="S477"/>
      <c r="T477"/>
      <c r="U477"/>
      <c r="V477"/>
      <c r="W477"/>
      <c r="X477"/>
    </row>
    <row r="478" spans="14:24" s="3" customFormat="1" ht="12" x14ac:dyDescent="0.15">
      <c r="N478"/>
      <c r="O478"/>
      <c r="P478"/>
      <c r="Q478"/>
      <c r="R478"/>
      <c r="S478"/>
      <c r="T478"/>
      <c r="U478"/>
      <c r="V478"/>
      <c r="W478"/>
      <c r="X478"/>
    </row>
    <row r="479" spans="14:24" s="3" customFormat="1" ht="12" x14ac:dyDescent="0.15">
      <c r="N479"/>
      <c r="O479"/>
      <c r="P479"/>
      <c r="Q479"/>
      <c r="R479"/>
      <c r="S479"/>
      <c r="T479"/>
      <c r="U479"/>
      <c r="V479"/>
      <c r="W479"/>
      <c r="X479"/>
    </row>
    <row r="480" spans="14:24" s="3" customFormat="1" ht="12" x14ac:dyDescent="0.15">
      <c r="N480"/>
      <c r="O480"/>
      <c r="P480"/>
      <c r="Q480"/>
      <c r="R480"/>
      <c r="S480"/>
      <c r="T480"/>
      <c r="U480"/>
      <c r="V480"/>
      <c r="W480"/>
      <c r="X480"/>
    </row>
    <row r="481" spans="14:24" s="3" customFormat="1" ht="12" x14ac:dyDescent="0.15">
      <c r="N481"/>
      <c r="O481"/>
      <c r="P481"/>
      <c r="Q481"/>
      <c r="R481"/>
      <c r="S481"/>
      <c r="T481"/>
      <c r="U481"/>
      <c r="V481"/>
      <c r="W481"/>
      <c r="X481"/>
    </row>
    <row r="482" spans="14:24" s="3" customFormat="1" ht="12" x14ac:dyDescent="0.15">
      <c r="N482"/>
      <c r="O482"/>
      <c r="P482"/>
      <c r="Q482"/>
      <c r="R482"/>
      <c r="S482"/>
      <c r="T482"/>
      <c r="U482"/>
      <c r="V482"/>
      <c r="W482"/>
      <c r="X482"/>
    </row>
    <row r="483" spans="14:24" s="3" customFormat="1" ht="12" x14ac:dyDescent="0.15">
      <c r="N483"/>
      <c r="O483"/>
      <c r="P483"/>
      <c r="Q483"/>
      <c r="R483"/>
      <c r="S483"/>
      <c r="T483"/>
      <c r="U483"/>
      <c r="V483"/>
      <c r="W483"/>
      <c r="X483"/>
    </row>
    <row r="484" spans="14:24" s="3" customFormat="1" ht="12" x14ac:dyDescent="0.15">
      <c r="N484"/>
      <c r="O484"/>
      <c r="P484"/>
      <c r="Q484"/>
      <c r="R484"/>
      <c r="S484"/>
      <c r="T484"/>
      <c r="U484"/>
      <c r="V484"/>
      <c r="W484"/>
      <c r="X484"/>
    </row>
    <row r="485" spans="14:24" s="3" customFormat="1" ht="12" x14ac:dyDescent="0.15">
      <c r="N485"/>
      <c r="O485"/>
      <c r="P485"/>
      <c r="Q485"/>
      <c r="R485"/>
      <c r="S485"/>
      <c r="T485"/>
      <c r="U485"/>
      <c r="V485"/>
      <c r="W485"/>
      <c r="X485"/>
    </row>
    <row r="486" spans="14:24" s="3" customFormat="1" ht="12" x14ac:dyDescent="0.15">
      <c r="N486"/>
      <c r="O486"/>
      <c r="P486"/>
      <c r="Q486"/>
      <c r="R486"/>
      <c r="S486"/>
      <c r="T486"/>
      <c r="U486"/>
      <c r="V486"/>
      <c r="W486"/>
      <c r="X486"/>
    </row>
    <row r="487" spans="14:24" s="3" customFormat="1" ht="12" x14ac:dyDescent="0.15">
      <c r="N487"/>
      <c r="O487"/>
      <c r="P487"/>
      <c r="Q487"/>
      <c r="R487"/>
      <c r="S487"/>
      <c r="T487"/>
      <c r="U487"/>
      <c r="V487"/>
      <c r="W487"/>
      <c r="X487"/>
    </row>
    <row r="488" spans="14:24" s="3" customFormat="1" ht="12" x14ac:dyDescent="0.15">
      <c r="N488"/>
      <c r="O488"/>
      <c r="P488"/>
      <c r="Q488"/>
      <c r="R488"/>
      <c r="S488"/>
      <c r="T488"/>
      <c r="U488"/>
      <c r="V488"/>
      <c r="W488"/>
      <c r="X488"/>
    </row>
    <row r="489" spans="14:24" s="3" customFormat="1" ht="12" x14ac:dyDescent="0.15">
      <c r="N489"/>
      <c r="O489"/>
      <c r="P489"/>
      <c r="Q489"/>
      <c r="R489"/>
      <c r="S489"/>
      <c r="T489"/>
      <c r="U489"/>
      <c r="V489"/>
      <c r="W489"/>
      <c r="X489"/>
    </row>
    <row r="490" spans="14:24" s="3" customFormat="1" ht="12" x14ac:dyDescent="0.15">
      <c r="N490"/>
      <c r="O490"/>
      <c r="P490"/>
      <c r="Q490"/>
      <c r="R490"/>
      <c r="S490"/>
      <c r="T490"/>
      <c r="U490"/>
      <c r="V490"/>
      <c r="W490"/>
      <c r="X490"/>
    </row>
    <row r="491" spans="14:24" s="3" customFormat="1" ht="12" x14ac:dyDescent="0.15">
      <c r="N491"/>
      <c r="O491"/>
      <c r="P491"/>
      <c r="Q491"/>
      <c r="R491"/>
      <c r="S491"/>
      <c r="T491"/>
      <c r="U491"/>
      <c r="V491"/>
      <c r="W491"/>
      <c r="X491"/>
    </row>
    <row r="492" spans="14:24" s="3" customFormat="1" ht="12" x14ac:dyDescent="0.15">
      <c r="N492"/>
      <c r="O492"/>
      <c r="P492"/>
      <c r="Q492"/>
      <c r="R492"/>
      <c r="S492"/>
      <c r="T492"/>
      <c r="U492"/>
      <c r="V492"/>
      <c r="W492"/>
      <c r="X492"/>
    </row>
    <row r="493" spans="14:24" s="3" customFormat="1" ht="12" x14ac:dyDescent="0.15">
      <c r="N493"/>
      <c r="O493"/>
      <c r="P493"/>
      <c r="Q493"/>
      <c r="R493"/>
      <c r="S493"/>
      <c r="T493"/>
      <c r="U493"/>
      <c r="V493"/>
      <c r="W493"/>
      <c r="X493"/>
    </row>
    <row r="494" spans="14:24" s="3" customFormat="1" ht="12" x14ac:dyDescent="0.15">
      <c r="N494"/>
      <c r="O494"/>
      <c r="P494"/>
      <c r="Q494"/>
      <c r="R494"/>
      <c r="S494"/>
      <c r="T494"/>
      <c r="U494"/>
      <c r="V494"/>
      <c r="W494"/>
      <c r="X494"/>
    </row>
    <row r="495" spans="14:24" s="3" customFormat="1" ht="12" x14ac:dyDescent="0.15">
      <c r="N495"/>
      <c r="O495"/>
      <c r="P495"/>
      <c r="Q495"/>
      <c r="R495"/>
      <c r="S495"/>
      <c r="T495"/>
      <c r="U495"/>
      <c r="V495"/>
      <c r="W495"/>
      <c r="X495"/>
    </row>
    <row r="496" spans="14:24" s="3" customFormat="1" ht="12" x14ac:dyDescent="0.15">
      <c r="N496"/>
      <c r="O496"/>
      <c r="P496"/>
      <c r="Q496"/>
      <c r="R496"/>
      <c r="S496"/>
      <c r="T496"/>
      <c r="U496"/>
      <c r="V496"/>
      <c r="W496"/>
      <c r="X496"/>
    </row>
    <row r="497" spans="14:24" s="3" customFormat="1" ht="12" x14ac:dyDescent="0.15">
      <c r="N497"/>
      <c r="O497"/>
      <c r="P497"/>
      <c r="Q497"/>
      <c r="R497"/>
      <c r="S497"/>
      <c r="T497"/>
      <c r="U497"/>
      <c r="V497"/>
      <c r="W497"/>
      <c r="X497"/>
    </row>
    <row r="498" spans="14:24" s="3" customFormat="1" ht="12" x14ac:dyDescent="0.15">
      <c r="N498"/>
      <c r="O498"/>
      <c r="P498"/>
      <c r="Q498"/>
      <c r="R498"/>
      <c r="S498"/>
      <c r="T498"/>
      <c r="U498"/>
      <c r="V498"/>
      <c r="W498"/>
      <c r="X498"/>
    </row>
    <row r="499" spans="14:24" s="3" customFormat="1" ht="12" x14ac:dyDescent="0.15">
      <c r="N499"/>
      <c r="O499"/>
      <c r="P499"/>
      <c r="Q499"/>
      <c r="R499"/>
      <c r="S499"/>
      <c r="T499"/>
      <c r="U499"/>
      <c r="V499"/>
      <c r="W499"/>
      <c r="X499"/>
    </row>
    <row r="500" spans="14:24" s="3" customFormat="1" ht="12" x14ac:dyDescent="0.15">
      <c r="N500"/>
      <c r="O500"/>
      <c r="P500"/>
      <c r="Q500"/>
      <c r="R500"/>
      <c r="S500"/>
      <c r="T500"/>
      <c r="U500"/>
      <c r="V500"/>
      <c r="W500"/>
      <c r="X500"/>
    </row>
    <row r="501" spans="14:24" s="3" customFormat="1" ht="12" x14ac:dyDescent="0.15">
      <c r="N501"/>
      <c r="O501"/>
      <c r="P501"/>
      <c r="Q501"/>
      <c r="R501"/>
      <c r="S501"/>
      <c r="T501"/>
      <c r="U501"/>
      <c r="V501"/>
      <c r="W501"/>
      <c r="X501"/>
    </row>
    <row r="502" spans="14:24" s="3" customFormat="1" ht="12" x14ac:dyDescent="0.15">
      <c r="N502"/>
      <c r="O502"/>
      <c r="P502"/>
      <c r="Q502"/>
      <c r="R502"/>
      <c r="S502"/>
      <c r="T502"/>
      <c r="U502"/>
      <c r="V502"/>
      <c r="W502"/>
      <c r="X502"/>
    </row>
    <row r="503" spans="14:24" s="3" customFormat="1" ht="12" x14ac:dyDescent="0.15">
      <c r="N503"/>
      <c r="O503"/>
      <c r="P503"/>
      <c r="Q503"/>
      <c r="R503"/>
      <c r="S503"/>
      <c r="T503"/>
      <c r="U503"/>
      <c r="V503"/>
      <c r="W503"/>
      <c r="X503"/>
    </row>
    <row r="504" spans="14:24" s="3" customFormat="1" ht="12" x14ac:dyDescent="0.15">
      <c r="N504"/>
      <c r="O504"/>
      <c r="P504"/>
      <c r="Q504"/>
      <c r="R504"/>
      <c r="S504"/>
      <c r="T504"/>
      <c r="U504"/>
      <c r="V504"/>
      <c r="W504"/>
      <c r="X504"/>
    </row>
    <row r="505" spans="14:24" s="3" customFormat="1" ht="12" x14ac:dyDescent="0.15">
      <c r="N505"/>
      <c r="O505"/>
      <c r="P505"/>
      <c r="Q505"/>
      <c r="R505"/>
      <c r="S505"/>
      <c r="T505"/>
      <c r="U505"/>
      <c r="V505"/>
      <c r="W505"/>
      <c r="X505"/>
    </row>
    <row r="506" spans="14:24" s="3" customFormat="1" ht="12" x14ac:dyDescent="0.15">
      <c r="N506"/>
      <c r="O506"/>
      <c r="P506"/>
      <c r="Q506"/>
      <c r="R506"/>
      <c r="S506"/>
      <c r="T506"/>
      <c r="U506"/>
      <c r="V506"/>
      <c r="W506"/>
      <c r="X506"/>
    </row>
    <row r="507" spans="14:24" s="3" customFormat="1" ht="12" x14ac:dyDescent="0.15">
      <c r="N507"/>
      <c r="O507"/>
      <c r="P507"/>
      <c r="Q507"/>
      <c r="R507"/>
      <c r="S507"/>
      <c r="T507"/>
      <c r="U507"/>
      <c r="V507"/>
      <c r="W507"/>
      <c r="X507"/>
    </row>
    <row r="508" spans="14:24" s="3" customFormat="1" ht="12" x14ac:dyDescent="0.15">
      <c r="N508"/>
      <c r="O508"/>
      <c r="P508"/>
      <c r="Q508"/>
      <c r="R508"/>
      <c r="S508"/>
      <c r="T508"/>
      <c r="U508"/>
      <c r="V508"/>
      <c r="W508"/>
      <c r="X508"/>
    </row>
    <row r="509" spans="14:24" s="3" customFormat="1" ht="12" x14ac:dyDescent="0.15">
      <c r="N509"/>
      <c r="O509"/>
      <c r="P509"/>
      <c r="Q509"/>
      <c r="R509"/>
      <c r="S509"/>
      <c r="T509"/>
      <c r="U509"/>
      <c r="V509"/>
      <c r="W509"/>
      <c r="X509"/>
    </row>
    <row r="510" spans="14:24" s="3" customFormat="1" ht="12" x14ac:dyDescent="0.15">
      <c r="N510"/>
      <c r="O510"/>
      <c r="P510"/>
      <c r="Q510"/>
      <c r="R510"/>
      <c r="S510"/>
      <c r="T510"/>
      <c r="U510"/>
      <c r="V510"/>
      <c r="W510"/>
      <c r="X510"/>
    </row>
    <row r="511" spans="14:24" s="3" customFormat="1" ht="12" x14ac:dyDescent="0.15">
      <c r="N511"/>
      <c r="O511"/>
      <c r="P511"/>
      <c r="Q511"/>
      <c r="R511"/>
      <c r="S511"/>
      <c r="T511"/>
      <c r="U511"/>
      <c r="V511"/>
      <c r="W511"/>
      <c r="X511"/>
    </row>
    <row r="512" spans="14:24" s="3" customFormat="1" ht="12" x14ac:dyDescent="0.15">
      <c r="N512"/>
      <c r="O512"/>
      <c r="P512"/>
      <c r="Q512"/>
      <c r="R512"/>
      <c r="S512"/>
      <c r="T512"/>
      <c r="U512"/>
      <c r="V512"/>
      <c r="W512"/>
      <c r="X512"/>
    </row>
    <row r="513" spans="14:24" s="3" customFormat="1" ht="12" x14ac:dyDescent="0.15">
      <c r="N513"/>
      <c r="O513"/>
      <c r="P513"/>
      <c r="Q513"/>
      <c r="R513"/>
      <c r="S513"/>
      <c r="T513"/>
      <c r="U513"/>
      <c r="V513"/>
      <c r="W513"/>
      <c r="X513"/>
    </row>
    <row r="514" spans="14:24" s="3" customFormat="1" ht="12" x14ac:dyDescent="0.15">
      <c r="N514"/>
      <c r="O514"/>
      <c r="P514"/>
      <c r="Q514"/>
      <c r="R514"/>
      <c r="S514"/>
      <c r="T514"/>
      <c r="U514"/>
      <c r="V514"/>
      <c r="W514"/>
      <c r="X514"/>
    </row>
    <row r="515" spans="14:24" s="3" customFormat="1" ht="13.5" customHeight="1" x14ac:dyDescent="0.15">
      <c r="N515"/>
      <c r="O515"/>
      <c r="P515"/>
      <c r="Q515"/>
      <c r="R515"/>
      <c r="S515"/>
      <c r="T515"/>
      <c r="U515"/>
      <c r="V515"/>
      <c r="W515"/>
      <c r="X515"/>
    </row>
    <row r="516" spans="14:24" s="3" customFormat="1" ht="13.5" customHeight="1" x14ac:dyDescent="0.15">
      <c r="N516"/>
      <c r="O516"/>
      <c r="P516"/>
      <c r="Q516"/>
      <c r="R516"/>
      <c r="S516"/>
      <c r="T516"/>
      <c r="U516"/>
      <c r="V516"/>
      <c r="W516"/>
      <c r="X516"/>
    </row>
    <row r="517" spans="14:24" s="3" customFormat="1" ht="13.5" customHeight="1" x14ac:dyDescent="0.15">
      <c r="N517"/>
      <c r="O517"/>
      <c r="P517"/>
      <c r="Q517"/>
      <c r="R517"/>
      <c r="S517"/>
      <c r="T517"/>
      <c r="U517"/>
      <c r="V517"/>
      <c r="W517"/>
      <c r="X517"/>
    </row>
    <row r="518" spans="14:24" s="3" customFormat="1" ht="13.5" customHeight="1" x14ac:dyDescent="0.15">
      <c r="N518"/>
      <c r="O518"/>
      <c r="P518"/>
      <c r="Q518"/>
      <c r="R518"/>
      <c r="S518"/>
      <c r="T518"/>
      <c r="U518"/>
      <c r="V518"/>
      <c r="W518"/>
      <c r="X518"/>
    </row>
    <row r="519" spans="14:24" s="3" customFormat="1" ht="13.5" customHeight="1" x14ac:dyDescent="0.15">
      <c r="N519"/>
      <c r="O519"/>
      <c r="P519"/>
      <c r="Q519"/>
      <c r="R519"/>
      <c r="S519"/>
      <c r="T519"/>
      <c r="U519"/>
      <c r="V519"/>
      <c r="W519"/>
      <c r="X519"/>
    </row>
    <row r="520" spans="14:24" s="3" customFormat="1" ht="13.5" customHeight="1" x14ac:dyDescent="0.15">
      <c r="N520"/>
      <c r="O520"/>
      <c r="P520"/>
      <c r="Q520"/>
      <c r="R520"/>
      <c r="S520"/>
      <c r="T520"/>
      <c r="U520"/>
      <c r="V520"/>
      <c r="W520"/>
      <c r="X520"/>
    </row>
    <row r="521" spans="14:24" s="3" customFormat="1" ht="13.5" customHeight="1" x14ac:dyDescent="0.15">
      <c r="N521"/>
      <c r="O521"/>
      <c r="P521"/>
      <c r="Q521"/>
      <c r="R521"/>
      <c r="S521"/>
      <c r="T521"/>
      <c r="U521"/>
      <c r="V521"/>
      <c r="W521"/>
      <c r="X521"/>
    </row>
    <row r="522" spans="14:24" s="3" customFormat="1" ht="13.5" customHeight="1" x14ac:dyDescent="0.15">
      <c r="N522"/>
      <c r="O522"/>
      <c r="P522"/>
      <c r="Q522"/>
      <c r="R522"/>
      <c r="S522"/>
      <c r="T522"/>
      <c r="U522"/>
      <c r="V522"/>
      <c r="W522"/>
      <c r="X522"/>
    </row>
    <row r="523" spans="14:24" s="3" customFormat="1" ht="12" x14ac:dyDescent="0.15">
      <c r="N523"/>
      <c r="O523"/>
      <c r="P523"/>
      <c r="Q523"/>
      <c r="R523"/>
      <c r="S523"/>
      <c r="T523"/>
      <c r="U523"/>
      <c r="V523"/>
      <c r="W523"/>
      <c r="X523"/>
    </row>
    <row r="524" spans="14:24" s="3" customFormat="1" ht="12" x14ac:dyDescent="0.15">
      <c r="N524"/>
      <c r="O524"/>
      <c r="P524"/>
      <c r="Q524"/>
      <c r="R524"/>
      <c r="S524"/>
      <c r="T524"/>
      <c r="U524"/>
      <c r="V524"/>
      <c r="W524"/>
      <c r="X524"/>
    </row>
    <row r="525" spans="14:24" s="3" customFormat="1" ht="12" x14ac:dyDescent="0.15">
      <c r="N525"/>
      <c r="O525"/>
      <c r="P525"/>
      <c r="Q525"/>
      <c r="R525"/>
      <c r="S525"/>
      <c r="T525"/>
      <c r="U525"/>
      <c r="V525"/>
      <c r="W525"/>
      <c r="X525"/>
    </row>
    <row r="526" spans="14:24" s="3" customFormat="1" ht="12" x14ac:dyDescent="0.15">
      <c r="N526"/>
      <c r="O526"/>
      <c r="P526"/>
      <c r="Q526"/>
      <c r="R526"/>
      <c r="S526"/>
      <c r="T526"/>
      <c r="U526"/>
      <c r="V526"/>
      <c r="W526"/>
      <c r="X526"/>
    </row>
    <row r="527" spans="14:24" s="3" customFormat="1" ht="12" x14ac:dyDescent="0.15">
      <c r="N527"/>
      <c r="O527"/>
      <c r="P527"/>
      <c r="Q527"/>
      <c r="R527"/>
      <c r="S527"/>
      <c r="T527"/>
      <c r="U527"/>
      <c r="V527"/>
      <c r="W527"/>
      <c r="X527"/>
    </row>
    <row r="528" spans="14:24" s="3" customFormat="1" ht="12" x14ac:dyDescent="0.15">
      <c r="N528"/>
      <c r="O528"/>
      <c r="P528"/>
      <c r="Q528"/>
      <c r="R528"/>
      <c r="S528"/>
      <c r="T528"/>
      <c r="U528"/>
      <c r="V528"/>
      <c r="W528"/>
      <c r="X528"/>
    </row>
    <row r="529" spans="14:24" s="3" customFormat="1" ht="12" x14ac:dyDescent="0.15">
      <c r="N529"/>
      <c r="O529"/>
      <c r="P529"/>
      <c r="Q529"/>
      <c r="R529"/>
      <c r="S529"/>
      <c r="T529"/>
      <c r="U529"/>
      <c r="V529"/>
      <c r="W529"/>
      <c r="X529"/>
    </row>
    <row r="530" spans="14:24" s="3" customFormat="1" ht="12" x14ac:dyDescent="0.15">
      <c r="N530"/>
      <c r="O530"/>
      <c r="P530"/>
      <c r="Q530"/>
      <c r="R530"/>
      <c r="S530"/>
      <c r="T530"/>
      <c r="U530"/>
      <c r="V530"/>
      <c r="W530"/>
      <c r="X530"/>
    </row>
    <row r="531" spans="14:24" s="3" customFormat="1" ht="12" x14ac:dyDescent="0.15">
      <c r="N531"/>
      <c r="O531"/>
      <c r="P531"/>
      <c r="Q531"/>
      <c r="R531"/>
      <c r="S531"/>
      <c r="T531"/>
      <c r="U531"/>
      <c r="V531"/>
      <c r="W531"/>
      <c r="X531"/>
    </row>
    <row r="532" spans="14:24" s="3" customFormat="1" ht="12" x14ac:dyDescent="0.15">
      <c r="N532"/>
      <c r="O532"/>
      <c r="P532"/>
      <c r="Q532"/>
      <c r="R532"/>
      <c r="S532"/>
      <c r="T532"/>
      <c r="U532"/>
      <c r="V532"/>
      <c r="W532"/>
      <c r="X532"/>
    </row>
    <row r="533" spans="14:24" s="3" customFormat="1" ht="12" x14ac:dyDescent="0.15">
      <c r="N533"/>
      <c r="O533"/>
      <c r="P533"/>
      <c r="Q533"/>
      <c r="R533"/>
      <c r="S533"/>
      <c r="T533"/>
      <c r="U533"/>
      <c r="V533"/>
      <c r="W533"/>
      <c r="X533"/>
    </row>
    <row r="534" spans="14:24" s="3" customFormat="1" ht="12" x14ac:dyDescent="0.15">
      <c r="N534"/>
      <c r="O534"/>
      <c r="P534"/>
      <c r="Q534"/>
      <c r="R534"/>
      <c r="S534"/>
      <c r="T534"/>
      <c r="U534"/>
      <c r="V534"/>
      <c r="W534"/>
      <c r="X534"/>
    </row>
    <row r="535" spans="14:24" s="3" customFormat="1" ht="12" x14ac:dyDescent="0.15">
      <c r="N535"/>
      <c r="O535"/>
      <c r="P535"/>
      <c r="Q535"/>
      <c r="R535"/>
      <c r="S535"/>
      <c r="T535"/>
      <c r="U535"/>
      <c r="V535"/>
      <c r="W535"/>
      <c r="X535"/>
    </row>
    <row r="536" spans="14:24" s="3" customFormat="1" ht="12" x14ac:dyDescent="0.15">
      <c r="N536"/>
      <c r="O536"/>
      <c r="P536"/>
      <c r="Q536"/>
      <c r="R536"/>
      <c r="S536"/>
      <c r="T536"/>
      <c r="U536"/>
      <c r="V536"/>
      <c r="W536"/>
      <c r="X536"/>
    </row>
    <row r="537" spans="14:24" s="3" customFormat="1" ht="12" x14ac:dyDescent="0.15">
      <c r="N537"/>
      <c r="O537"/>
      <c r="P537"/>
      <c r="Q537"/>
      <c r="R537"/>
      <c r="S537"/>
      <c r="T537"/>
      <c r="U537"/>
      <c r="V537"/>
      <c r="W537"/>
      <c r="X537"/>
    </row>
    <row r="538" spans="14:24" s="3" customFormat="1" ht="12" x14ac:dyDescent="0.15">
      <c r="N538"/>
      <c r="O538"/>
      <c r="P538"/>
      <c r="Q538"/>
      <c r="R538"/>
      <c r="S538"/>
      <c r="T538"/>
      <c r="U538"/>
      <c r="V538"/>
      <c r="W538"/>
      <c r="X538"/>
    </row>
    <row r="539" spans="14:24" s="3" customFormat="1" ht="12" x14ac:dyDescent="0.15">
      <c r="N539"/>
      <c r="O539"/>
      <c r="P539"/>
      <c r="Q539"/>
      <c r="R539"/>
      <c r="S539"/>
      <c r="T539"/>
      <c r="U539"/>
      <c r="V539"/>
      <c r="W539"/>
      <c r="X539"/>
    </row>
    <row r="540" spans="14:24" s="3" customFormat="1" ht="12" x14ac:dyDescent="0.15">
      <c r="N540"/>
      <c r="O540"/>
      <c r="P540"/>
      <c r="Q540"/>
      <c r="R540"/>
      <c r="S540"/>
      <c r="T540"/>
      <c r="U540"/>
      <c r="V540"/>
      <c r="W540"/>
      <c r="X540"/>
    </row>
    <row r="541" spans="14:24" s="3" customFormat="1" ht="12" x14ac:dyDescent="0.15">
      <c r="N541"/>
      <c r="O541"/>
      <c r="P541"/>
      <c r="Q541"/>
      <c r="R541"/>
      <c r="S541"/>
      <c r="T541"/>
      <c r="U541"/>
      <c r="V541"/>
      <c r="W541"/>
      <c r="X541"/>
    </row>
    <row r="542" spans="14:24" s="3" customFormat="1" ht="12" x14ac:dyDescent="0.15">
      <c r="N542"/>
      <c r="O542"/>
      <c r="P542"/>
      <c r="Q542"/>
      <c r="R542"/>
      <c r="S542"/>
      <c r="T542"/>
      <c r="U542"/>
      <c r="V542"/>
      <c r="W542"/>
      <c r="X542"/>
    </row>
    <row r="543" spans="14:24" s="3" customFormat="1" ht="12" x14ac:dyDescent="0.15">
      <c r="N543"/>
      <c r="O543"/>
      <c r="P543"/>
      <c r="Q543"/>
      <c r="R543"/>
      <c r="S543"/>
      <c r="T543"/>
      <c r="U543"/>
      <c r="V543"/>
      <c r="W543"/>
      <c r="X543"/>
    </row>
    <row r="544" spans="14:24" s="3" customFormat="1" ht="12" x14ac:dyDescent="0.15">
      <c r="N544"/>
      <c r="O544"/>
      <c r="P544"/>
      <c r="Q544"/>
      <c r="R544"/>
      <c r="S544"/>
      <c r="T544"/>
      <c r="U544"/>
      <c r="V544"/>
      <c r="W544"/>
      <c r="X544"/>
    </row>
    <row r="545" spans="14:24" s="3" customFormat="1" ht="12" x14ac:dyDescent="0.15">
      <c r="N545"/>
      <c r="O545"/>
      <c r="P545"/>
      <c r="Q545"/>
      <c r="R545"/>
      <c r="S545"/>
      <c r="T545"/>
      <c r="U545"/>
      <c r="V545"/>
      <c r="W545"/>
      <c r="X545"/>
    </row>
    <row r="546" spans="14:24" s="3" customFormat="1" ht="12" x14ac:dyDescent="0.15">
      <c r="N546"/>
      <c r="O546"/>
      <c r="P546"/>
      <c r="Q546"/>
      <c r="R546"/>
      <c r="S546"/>
      <c r="T546"/>
      <c r="U546"/>
      <c r="V546"/>
      <c r="W546"/>
      <c r="X546"/>
    </row>
    <row r="547" spans="14:24" s="3" customFormat="1" ht="12" x14ac:dyDescent="0.15">
      <c r="N547"/>
      <c r="O547"/>
      <c r="P547"/>
      <c r="Q547"/>
      <c r="R547"/>
      <c r="S547"/>
      <c r="T547"/>
      <c r="U547"/>
      <c r="V547"/>
      <c r="W547"/>
      <c r="X547"/>
    </row>
    <row r="548" spans="14:24" s="3" customFormat="1" ht="12" x14ac:dyDescent="0.15">
      <c r="N548"/>
      <c r="O548"/>
      <c r="P548"/>
      <c r="Q548"/>
      <c r="R548"/>
      <c r="S548"/>
      <c r="T548"/>
      <c r="U548"/>
      <c r="V548"/>
      <c r="W548"/>
      <c r="X548"/>
    </row>
    <row r="549" spans="14:24" s="3" customFormat="1" ht="12" x14ac:dyDescent="0.15">
      <c r="N549"/>
      <c r="O549"/>
      <c r="P549"/>
      <c r="Q549"/>
      <c r="R549"/>
      <c r="S549"/>
      <c r="T549"/>
      <c r="U549"/>
      <c r="V549"/>
      <c r="W549"/>
      <c r="X549"/>
    </row>
    <row r="550" spans="14:24" s="3" customFormat="1" ht="12" x14ac:dyDescent="0.15">
      <c r="N550"/>
      <c r="O550"/>
      <c r="P550"/>
      <c r="Q550"/>
      <c r="R550"/>
      <c r="S550"/>
      <c r="T550"/>
      <c r="U550"/>
      <c r="V550"/>
      <c r="W550"/>
      <c r="X550"/>
    </row>
    <row r="551" spans="14:24" s="3" customFormat="1" ht="12" x14ac:dyDescent="0.15">
      <c r="N551"/>
      <c r="O551"/>
      <c r="P551"/>
      <c r="Q551"/>
      <c r="R551"/>
      <c r="S551"/>
      <c r="T551"/>
      <c r="U551"/>
      <c r="V551"/>
      <c r="W551"/>
      <c r="X551"/>
    </row>
    <row r="552" spans="14:24" s="3" customFormat="1" ht="12" x14ac:dyDescent="0.15">
      <c r="N552"/>
      <c r="O552"/>
      <c r="P552"/>
      <c r="Q552"/>
      <c r="R552"/>
      <c r="S552"/>
      <c r="T552"/>
      <c r="U552"/>
      <c r="V552"/>
      <c r="W552"/>
      <c r="X552"/>
    </row>
    <row r="553" spans="14:24" s="3" customFormat="1" ht="12" x14ac:dyDescent="0.15">
      <c r="N553"/>
      <c r="O553"/>
      <c r="P553"/>
      <c r="Q553"/>
      <c r="R553"/>
      <c r="S553"/>
      <c r="T553"/>
      <c r="U553"/>
      <c r="V553"/>
      <c r="W553"/>
      <c r="X553"/>
    </row>
    <row r="554" spans="14:24" s="3" customFormat="1" ht="12" x14ac:dyDescent="0.15">
      <c r="N554"/>
      <c r="O554"/>
      <c r="P554"/>
      <c r="Q554"/>
      <c r="R554"/>
      <c r="S554"/>
      <c r="T554"/>
      <c r="U554"/>
      <c r="V554"/>
      <c r="W554"/>
      <c r="X554"/>
    </row>
    <row r="555" spans="14:24" s="3" customFormat="1" ht="12" x14ac:dyDescent="0.15">
      <c r="N555"/>
      <c r="O555"/>
      <c r="P555"/>
      <c r="Q555"/>
      <c r="R555"/>
      <c r="S555"/>
      <c r="T555"/>
      <c r="U555"/>
      <c r="V555"/>
      <c r="W555"/>
      <c r="X555"/>
    </row>
    <row r="556" spans="14:24" s="3" customFormat="1" ht="12" x14ac:dyDescent="0.15">
      <c r="N556"/>
      <c r="O556"/>
      <c r="P556"/>
      <c r="Q556"/>
      <c r="R556"/>
      <c r="S556"/>
      <c r="T556"/>
      <c r="U556"/>
      <c r="V556"/>
      <c r="W556"/>
      <c r="X556"/>
    </row>
    <row r="557" spans="14:24" s="3" customFormat="1" ht="12" x14ac:dyDescent="0.15">
      <c r="N557"/>
      <c r="O557"/>
      <c r="P557"/>
      <c r="Q557"/>
      <c r="R557"/>
      <c r="S557"/>
      <c r="T557"/>
      <c r="U557"/>
      <c r="V557"/>
      <c r="W557"/>
      <c r="X557"/>
    </row>
    <row r="558" spans="14:24" s="3" customFormat="1" ht="12" x14ac:dyDescent="0.15">
      <c r="N558"/>
      <c r="O558"/>
      <c r="P558"/>
      <c r="Q558"/>
      <c r="R558"/>
      <c r="S558"/>
      <c r="T558"/>
      <c r="U558"/>
      <c r="V558"/>
      <c r="W558"/>
      <c r="X558"/>
    </row>
    <row r="559" spans="14:24" s="3" customFormat="1" ht="12" x14ac:dyDescent="0.15">
      <c r="N559"/>
      <c r="O559"/>
      <c r="P559"/>
      <c r="Q559"/>
      <c r="R559"/>
      <c r="S559"/>
      <c r="T559"/>
      <c r="U559"/>
      <c r="V559"/>
      <c r="W559"/>
      <c r="X559"/>
    </row>
    <row r="560" spans="14:24" s="3" customFormat="1" ht="12" x14ac:dyDescent="0.15">
      <c r="N560"/>
      <c r="O560"/>
      <c r="P560"/>
      <c r="Q560"/>
      <c r="R560"/>
      <c r="S560"/>
      <c r="T560"/>
      <c r="U560"/>
      <c r="V560"/>
      <c r="W560"/>
      <c r="X560"/>
    </row>
    <row r="561" spans="14:24" s="3" customFormat="1" ht="12" x14ac:dyDescent="0.15">
      <c r="N561"/>
      <c r="O561"/>
      <c r="P561"/>
      <c r="Q561"/>
      <c r="R561"/>
      <c r="S561"/>
      <c r="T561"/>
      <c r="U561"/>
      <c r="V561"/>
      <c r="W561"/>
      <c r="X561"/>
    </row>
    <row r="562" spans="14:24" s="3" customFormat="1" ht="12" x14ac:dyDescent="0.15">
      <c r="N562"/>
      <c r="O562"/>
      <c r="P562"/>
      <c r="Q562"/>
      <c r="R562"/>
      <c r="S562"/>
      <c r="T562"/>
      <c r="U562"/>
      <c r="V562"/>
      <c r="W562"/>
      <c r="X562"/>
    </row>
    <row r="563" spans="14:24" s="3" customFormat="1" ht="12" x14ac:dyDescent="0.15">
      <c r="N563"/>
      <c r="O563"/>
      <c r="P563"/>
      <c r="Q563"/>
      <c r="R563"/>
      <c r="S563"/>
      <c r="T563"/>
      <c r="U563"/>
      <c r="V563"/>
      <c r="W563"/>
      <c r="X563"/>
    </row>
    <row r="564" spans="14:24" s="3" customFormat="1" ht="12" x14ac:dyDescent="0.15">
      <c r="N564"/>
      <c r="O564"/>
      <c r="P564"/>
      <c r="Q564"/>
      <c r="R564"/>
      <c r="S564"/>
      <c r="T564"/>
      <c r="U564"/>
      <c r="V564"/>
      <c r="W564"/>
      <c r="X564"/>
    </row>
    <row r="565" spans="14:24" s="3" customFormat="1" ht="12" x14ac:dyDescent="0.15">
      <c r="N565"/>
      <c r="O565"/>
      <c r="P565"/>
      <c r="Q565"/>
      <c r="R565"/>
      <c r="S565"/>
      <c r="T565"/>
      <c r="U565"/>
      <c r="V565"/>
      <c r="W565"/>
      <c r="X565"/>
    </row>
    <row r="566" spans="14:24" s="3" customFormat="1" ht="12" x14ac:dyDescent="0.15">
      <c r="N566"/>
      <c r="O566"/>
      <c r="P566"/>
      <c r="Q566"/>
      <c r="R566"/>
      <c r="S566"/>
      <c r="T566"/>
      <c r="U566"/>
      <c r="V566"/>
      <c r="W566"/>
      <c r="X566"/>
    </row>
    <row r="567" spans="14:24" s="3" customFormat="1" ht="12" x14ac:dyDescent="0.15">
      <c r="N567"/>
      <c r="O567"/>
      <c r="P567"/>
      <c r="Q567"/>
      <c r="R567"/>
      <c r="S567"/>
      <c r="T567"/>
      <c r="U567"/>
      <c r="V567"/>
      <c r="W567"/>
      <c r="X567"/>
    </row>
    <row r="568" spans="14:24" s="3" customFormat="1" ht="12" x14ac:dyDescent="0.15">
      <c r="N568"/>
      <c r="O568"/>
      <c r="P568"/>
      <c r="Q568"/>
      <c r="R568"/>
      <c r="S568"/>
      <c r="T568"/>
      <c r="U568"/>
      <c r="V568"/>
      <c r="W568"/>
      <c r="X568"/>
    </row>
    <row r="569" spans="14:24" s="3" customFormat="1" ht="12" x14ac:dyDescent="0.15">
      <c r="N569"/>
      <c r="O569"/>
      <c r="P569"/>
      <c r="Q569"/>
      <c r="R569"/>
      <c r="S569"/>
      <c r="T569"/>
      <c r="U569"/>
      <c r="V569"/>
      <c r="W569"/>
      <c r="X569"/>
    </row>
    <row r="570" spans="14:24" s="3" customFormat="1" ht="12" x14ac:dyDescent="0.15">
      <c r="N570"/>
      <c r="O570"/>
      <c r="P570"/>
      <c r="Q570"/>
      <c r="R570"/>
      <c r="S570"/>
      <c r="T570"/>
      <c r="U570"/>
      <c r="V570"/>
      <c r="W570"/>
      <c r="X570"/>
    </row>
    <row r="571" spans="14:24" s="3" customFormat="1" ht="12" x14ac:dyDescent="0.15">
      <c r="N571"/>
      <c r="O571"/>
      <c r="P571"/>
      <c r="Q571"/>
      <c r="R571"/>
      <c r="S571"/>
      <c r="T571"/>
      <c r="U571"/>
      <c r="V571"/>
      <c r="W571"/>
      <c r="X571"/>
    </row>
    <row r="572" spans="14:24" s="3" customFormat="1" ht="12" x14ac:dyDescent="0.15">
      <c r="N572"/>
      <c r="O572"/>
      <c r="P572"/>
      <c r="Q572"/>
      <c r="R572"/>
      <c r="S572"/>
      <c r="T572"/>
      <c r="U572"/>
      <c r="V572"/>
      <c r="W572"/>
      <c r="X572"/>
    </row>
    <row r="573" spans="14:24" s="3" customFormat="1" ht="12" x14ac:dyDescent="0.15">
      <c r="N573"/>
      <c r="O573"/>
      <c r="P573"/>
      <c r="Q573"/>
      <c r="R573"/>
      <c r="S573"/>
      <c r="T573"/>
      <c r="U573"/>
      <c r="V573"/>
      <c r="W573"/>
      <c r="X573"/>
    </row>
    <row r="574" spans="14:24" s="3" customFormat="1" ht="12" x14ac:dyDescent="0.15">
      <c r="N574"/>
      <c r="O574"/>
      <c r="P574"/>
      <c r="Q574"/>
      <c r="R574"/>
      <c r="S574"/>
      <c r="T574"/>
      <c r="U574"/>
      <c r="V574"/>
      <c r="W574"/>
      <c r="X574"/>
    </row>
    <row r="575" spans="14:24" s="3" customFormat="1" ht="12" x14ac:dyDescent="0.15">
      <c r="N575"/>
      <c r="O575"/>
      <c r="P575"/>
      <c r="Q575"/>
      <c r="R575"/>
      <c r="S575"/>
      <c r="T575"/>
      <c r="U575"/>
      <c r="V575"/>
      <c r="W575"/>
      <c r="X575"/>
    </row>
    <row r="576" spans="14:24" s="3" customFormat="1" ht="12" x14ac:dyDescent="0.15">
      <c r="N576"/>
      <c r="O576"/>
      <c r="P576"/>
      <c r="Q576"/>
      <c r="R576"/>
      <c r="S576"/>
      <c r="T576"/>
      <c r="U576"/>
      <c r="V576"/>
      <c r="W576"/>
      <c r="X576"/>
    </row>
    <row r="577" spans="14:24" s="3" customFormat="1" ht="12" x14ac:dyDescent="0.15">
      <c r="N577"/>
      <c r="O577"/>
      <c r="P577"/>
      <c r="Q577"/>
      <c r="R577"/>
      <c r="S577"/>
      <c r="T577"/>
      <c r="U577"/>
      <c r="V577"/>
      <c r="W577"/>
      <c r="X577"/>
    </row>
    <row r="578" spans="14:24" s="3" customFormat="1" ht="12" x14ac:dyDescent="0.15">
      <c r="N578"/>
      <c r="O578"/>
      <c r="P578"/>
      <c r="Q578"/>
      <c r="R578"/>
      <c r="S578"/>
      <c r="T578"/>
      <c r="U578"/>
      <c r="V578"/>
      <c r="W578"/>
      <c r="X578"/>
    </row>
    <row r="579" spans="14:24" s="3" customFormat="1" ht="12" x14ac:dyDescent="0.15">
      <c r="N579"/>
      <c r="O579"/>
      <c r="P579"/>
      <c r="Q579"/>
      <c r="R579"/>
      <c r="S579"/>
      <c r="T579"/>
      <c r="U579"/>
      <c r="V579"/>
      <c r="W579"/>
      <c r="X579"/>
    </row>
    <row r="580" spans="14:24" s="3" customFormat="1" ht="12" x14ac:dyDescent="0.15">
      <c r="N580"/>
      <c r="O580"/>
      <c r="P580"/>
      <c r="Q580"/>
      <c r="R580"/>
      <c r="S580"/>
      <c r="T580"/>
      <c r="U580"/>
      <c r="V580"/>
      <c r="W580"/>
      <c r="X580"/>
    </row>
    <row r="581" spans="14:24" s="3" customFormat="1" ht="12" x14ac:dyDescent="0.15">
      <c r="N581"/>
      <c r="O581"/>
      <c r="P581"/>
      <c r="Q581"/>
      <c r="R581"/>
      <c r="S581"/>
      <c r="T581"/>
      <c r="U581"/>
      <c r="V581"/>
      <c r="W581"/>
      <c r="X581"/>
    </row>
    <row r="582" spans="14:24" s="3" customFormat="1" ht="12" x14ac:dyDescent="0.15">
      <c r="N582"/>
      <c r="O582"/>
      <c r="P582"/>
      <c r="Q582"/>
      <c r="R582"/>
      <c r="S582"/>
      <c r="T582"/>
      <c r="U582"/>
      <c r="V582"/>
      <c r="W582"/>
      <c r="X582"/>
    </row>
    <row r="583" spans="14:24" s="3" customFormat="1" ht="12" x14ac:dyDescent="0.15">
      <c r="N583"/>
      <c r="O583"/>
      <c r="P583"/>
      <c r="Q583"/>
      <c r="R583"/>
      <c r="S583"/>
      <c r="T583"/>
      <c r="U583"/>
      <c r="V583"/>
      <c r="W583"/>
      <c r="X583"/>
    </row>
    <row r="584" spans="14:24" s="3" customFormat="1" ht="12" x14ac:dyDescent="0.15">
      <c r="N584"/>
      <c r="O584"/>
      <c r="P584"/>
      <c r="Q584"/>
      <c r="R584"/>
      <c r="S584"/>
      <c r="T584"/>
      <c r="U584"/>
      <c r="V584"/>
      <c r="W584"/>
      <c r="X584"/>
    </row>
    <row r="585" spans="14:24" s="3" customFormat="1" ht="12" x14ac:dyDescent="0.15">
      <c r="N585"/>
      <c r="O585"/>
      <c r="P585"/>
      <c r="Q585"/>
      <c r="R585"/>
      <c r="S585"/>
      <c r="T585"/>
      <c r="U585"/>
      <c r="V585"/>
      <c r="W585"/>
      <c r="X585"/>
    </row>
    <row r="586" spans="14:24" s="3" customFormat="1" ht="12" x14ac:dyDescent="0.15">
      <c r="N586"/>
      <c r="O586"/>
      <c r="P586"/>
      <c r="Q586"/>
      <c r="R586"/>
      <c r="S586"/>
      <c r="T586"/>
      <c r="U586"/>
      <c r="V586"/>
      <c r="W586"/>
      <c r="X586"/>
    </row>
    <row r="587" spans="14:24" s="3" customFormat="1" ht="12" x14ac:dyDescent="0.15">
      <c r="N587"/>
      <c r="O587"/>
      <c r="P587"/>
      <c r="Q587"/>
      <c r="R587"/>
      <c r="S587"/>
      <c r="T587"/>
      <c r="U587"/>
      <c r="V587"/>
      <c r="W587"/>
      <c r="X587"/>
    </row>
    <row r="588" spans="14:24" s="3" customFormat="1" ht="12" x14ac:dyDescent="0.15">
      <c r="N588"/>
      <c r="O588"/>
      <c r="P588"/>
      <c r="Q588"/>
      <c r="R588"/>
      <c r="S588"/>
      <c r="T588"/>
      <c r="U588"/>
      <c r="V588"/>
      <c r="W588"/>
      <c r="X588"/>
    </row>
    <row r="589" spans="14:24" s="3" customFormat="1" ht="12" x14ac:dyDescent="0.15">
      <c r="N589"/>
      <c r="O589"/>
      <c r="P589"/>
      <c r="Q589"/>
      <c r="R589"/>
      <c r="S589"/>
      <c r="T589"/>
      <c r="U589"/>
      <c r="V589"/>
      <c r="W589"/>
      <c r="X589"/>
    </row>
    <row r="590" spans="14:24" s="3" customFormat="1" ht="12" x14ac:dyDescent="0.15">
      <c r="N590"/>
      <c r="O590"/>
      <c r="P590"/>
      <c r="Q590"/>
      <c r="R590"/>
      <c r="S590"/>
      <c r="T590"/>
      <c r="U590"/>
      <c r="V590"/>
      <c r="W590"/>
      <c r="X590"/>
    </row>
    <row r="591" spans="14:24" s="3" customFormat="1" ht="12" x14ac:dyDescent="0.15">
      <c r="N591"/>
      <c r="O591"/>
      <c r="P591"/>
      <c r="Q591"/>
      <c r="R591"/>
      <c r="S591"/>
      <c r="T591"/>
      <c r="U591"/>
      <c r="V591"/>
      <c r="W591"/>
      <c r="X591"/>
    </row>
    <row r="592" spans="14:24" s="3" customFormat="1" ht="12" x14ac:dyDescent="0.15">
      <c r="N592"/>
      <c r="O592"/>
      <c r="P592"/>
      <c r="Q592"/>
      <c r="R592"/>
      <c r="S592"/>
      <c r="T592"/>
      <c r="U592"/>
      <c r="V592"/>
      <c r="W592"/>
      <c r="X592"/>
    </row>
    <row r="593" spans="14:24" s="3" customFormat="1" ht="12" x14ac:dyDescent="0.15">
      <c r="N593"/>
      <c r="O593"/>
      <c r="P593"/>
      <c r="Q593"/>
      <c r="R593"/>
      <c r="S593"/>
      <c r="T593"/>
      <c r="U593"/>
      <c r="V593"/>
      <c r="W593"/>
      <c r="X593"/>
    </row>
    <row r="594" spans="14:24" s="3" customFormat="1" ht="12" x14ac:dyDescent="0.15">
      <c r="N594"/>
      <c r="O594"/>
      <c r="P594"/>
      <c r="Q594"/>
      <c r="R594"/>
      <c r="S594"/>
      <c r="T594"/>
      <c r="U594"/>
      <c r="V594"/>
      <c r="W594"/>
      <c r="X594"/>
    </row>
    <row r="595" spans="14:24" s="3" customFormat="1" ht="12" x14ac:dyDescent="0.15">
      <c r="N595"/>
      <c r="O595"/>
      <c r="P595"/>
      <c r="Q595"/>
      <c r="R595"/>
      <c r="S595"/>
      <c r="T595"/>
      <c r="U595"/>
      <c r="V595"/>
      <c r="W595"/>
      <c r="X595"/>
    </row>
    <row r="596" spans="14:24" s="3" customFormat="1" ht="12" x14ac:dyDescent="0.15">
      <c r="N596"/>
      <c r="O596"/>
      <c r="P596"/>
      <c r="Q596"/>
      <c r="R596"/>
      <c r="S596"/>
      <c r="T596"/>
      <c r="U596"/>
      <c r="V596"/>
      <c r="W596"/>
      <c r="X596"/>
    </row>
    <row r="597" spans="14:24" s="3" customFormat="1" ht="12" x14ac:dyDescent="0.15">
      <c r="N597"/>
      <c r="O597"/>
      <c r="P597"/>
      <c r="Q597"/>
      <c r="R597"/>
      <c r="S597"/>
      <c r="T597"/>
      <c r="U597"/>
      <c r="V597"/>
      <c r="W597"/>
      <c r="X597"/>
    </row>
    <row r="598" spans="14:24" s="3" customFormat="1" ht="12" x14ac:dyDescent="0.15">
      <c r="N598"/>
      <c r="O598"/>
      <c r="P598"/>
      <c r="Q598"/>
      <c r="R598"/>
      <c r="S598"/>
      <c r="T598"/>
      <c r="U598"/>
      <c r="V598"/>
      <c r="W598"/>
      <c r="X598"/>
    </row>
    <row r="599" spans="14:24" s="3" customFormat="1" ht="12" x14ac:dyDescent="0.15">
      <c r="N599"/>
      <c r="O599"/>
      <c r="P599"/>
      <c r="Q599"/>
      <c r="R599"/>
      <c r="S599"/>
      <c r="T599"/>
      <c r="U599"/>
      <c r="V599"/>
      <c r="W599"/>
      <c r="X599"/>
    </row>
    <row r="600" spans="14:24" s="3" customFormat="1" ht="12" x14ac:dyDescent="0.15">
      <c r="N600"/>
      <c r="O600"/>
      <c r="P600"/>
      <c r="Q600"/>
      <c r="R600"/>
      <c r="S600"/>
      <c r="T600"/>
      <c r="U600"/>
      <c r="V600"/>
      <c r="W600"/>
      <c r="X600"/>
    </row>
    <row r="601" spans="14:24" s="3" customFormat="1" ht="12" x14ac:dyDescent="0.15">
      <c r="N601"/>
      <c r="O601"/>
      <c r="P601"/>
      <c r="Q601"/>
      <c r="R601"/>
      <c r="S601"/>
      <c r="T601"/>
      <c r="U601"/>
      <c r="V601"/>
      <c r="W601"/>
      <c r="X601"/>
    </row>
    <row r="602" spans="14:24" s="3" customFormat="1" ht="12" x14ac:dyDescent="0.15">
      <c r="N602"/>
      <c r="O602"/>
      <c r="P602"/>
      <c r="Q602"/>
      <c r="R602"/>
      <c r="S602"/>
      <c r="T602"/>
      <c r="U602"/>
      <c r="V602"/>
      <c r="W602"/>
      <c r="X602"/>
    </row>
    <row r="603" spans="14:24" s="3" customFormat="1" ht="12" x14ac:dyDescent="0.15">
      <c r="N603"/>
      <c r="O603"/>
      <c r="P603"/>
      <c r="Q603"/>
      <c r="R603"/>
      <c r="S603"/>
      <c r="T603"/>
      <c r="U603"/>
      <c r="V603"/>
      <c r="W603"/>
      <c r="X603"/>
    </row>
    <row r="604" spans="14:24" s="3" customFormat="1" ht="12" x14ac:dyDescent="0.15">
      <c r="N604"/>
      <c r="O604"/>
      <c r="P604"/>
      <c r="Q604"/>
      <c r="R604"/>
      <c r="S604"/>
      <c r="T604"/>
      <c r="U604"/>
      <c r="V604"/>
      <c r="W604"/>
      <c r="X604"/>
    </row>
    <row r="605" spans="14:24" s="3" customFormat="1" ht="12" x14ac:dyDescent="0.15">
      <c r="N605"/>
      <c r="O605"/>
      <c r="P605"/>
      <c r="Q605"/>
      <c r="R605"/>
      <c r="S605"/>
      <c r="T605"/>
      <c r="U605"/>
      <c r="V605"/>
      <c r="W605"/>
      <c r="X605"/>
    </row>
    <row r="606" spans="14:24" s="3" customFormat="1" ht="12" x14ac:dyDescent="0.15">
      <c r="N606"/>
      <c r="O606"/>
      <c r="P606"/>
      <c r="Q606"/>
      <c r="R606"/>
      <c r="S606"/>
      <c r="T606"/>
      <c r="U606"/>
      <c r="V606"/>
      <c r="W606"/>
      <c r="X606"/>
    </row>
    <row r="607" spans="14:24" s="3" customFormat="1" ht="12" x14ac:dyDescent="0.15">
      <c r="N607"/>
      <c r="O607"/>
      <c r="P607"/>
      <c r="Q607"/>
      <c r="R607"/>
      <c r="S607"/>
      <c r="T607"/>
      <c r="U607"/>
      <c r="V607"/>
      <c r="W607"/>
      <c r="X607"/>
    </row>
    <row r="608" spans="14:24" s="3" customFormat="1" ht="12" x14ac:dyDescent="0.15">
      <c r="N608"/>
      <c r="O608"/>
      <c r="P608"/>
      <c r="Q608"/>
      <c r="R608"/>
      <c r="S608"/>
      <c r="T608"/>
      <c r="U608"/>
      <c r="V608"/>
      <c r="W608"/>
      <c r="X608"/>
    </row>
    <row r="609" spans="14:24" s="3" customFormat="1" ht="12" x14ac:dyDescent="0.15">
      <c r="N609"/>
      <c r="O609"/>
      <c r="P609"/>
      <c r="Q609"/>
      <c r="R609"/>
      <c r="S609"/>
      <c r="T609"/>
      <c r="U609"/>
      <c r="V609"/>
      <c r="W609"/>
      <c r="X609"/>
    </row>
    <row r="610" spans="14:24" s="3" customFormat="1" ht="12" x14ac:dyDescent="0.15">
      <c r="N610"/>
      <c r="O610"/>
      <c r="P610"/>
      <c r="Q610"/>
      <c r="R610"/>
      <c r="S610"/>
      <c r="T610"/>
      <c r="U610"/>
      <c r="V610"/>
      <c r="W610"/>
      <c r="X610"/>
    </row>
    <row r="611" spans="14:24" s="3" customFormat="1" ht="12" x14ac:dyDescent="0.15">
      <c r="N611"/>
      <c r="O611"/>
      <c r="P611"/>
      <c r="Q611"/>
      <c r="R611"/>
      <c r="S611"/>
      <c r="T611"/>
      <c r="U611"/>
      <c r="V611"/>
      <c r="W611"/>
      <c r="X611"/>
    </row>
    <row r="612" spans="14:24" s="3" customFormat="1" ht="12" x14ac:dyDescent="0.15">
      <c r="N612"/>
      <c r="O612"/>
      <c r="P612"/>
      <c r="Q612"/>
      <c r="R612"/>
      <c r="S612"/>
      <c r="T612"/>
      <c r="U612"/>
      <c r="V612"/>
      <c r="W612"/>
      <c r="X612"/>
    </row>
    <row r="613" spans="14:24" s="3" customFormat="1" ht="12" x14ac:dyDescent="0.15">
      <c r="N613"/>
      <c r="O613"/>
      <c r="P613"/>
      <c r="Q613"/>
      <c r="R613"/>
      <c r="S613"/>
      <c r="T613"/>
      <c r="U613"/>
      <c r="V613"/>
      <c r="W613"/>
      <c r="X613"/>
    </row>
    <row r="614" spans="14:24" s="3" customFormat="1" ht="12" x14ac:dyDescent="0.15">
      <c r="N614"/>
      <c r="O614"/>
      <c r="P614"/>
      <c r="Q614"/>
      <c r="R614"/>
      <c r="S614"/>
      <c r="T614"/>
      <c r="U614"/>
      <c r="V614"/>
      <c r="W614"/>
      <c r="X614"/>
    </row>
    <row r="615" spans="14:24" s="3" customFormat="1" ht="12" x14ac:dyDescent="0.15">
      <c r="N615"/>
      <c r="O615"/>
      <c r="P615"/>
      <c r="Q615"/>
      <c r="R615"/>
      <c r="S615"/>
      <c r="T615"/>
      <c r="U615"/>
      <c r="V615"/>
      <c r="W615"/>
      <c r="X615"/>
    </row>
    <row r="616" spans="14:24" s="3" customFormat="1" ht="12" x14ac:dyDescent="0.15">
      <c r="N616"/>
      <c r="O616"/>
      <c r="P616"/>
      <c r="Q616"/>
      <c r="R616"/>
      <c r="S616"/>
      <c r="T616"/>
      <c r="U616"/>
      <c r="V616"/>
      <c r="W616"/>
      <c r="X616"/>
    </row>
    <row r="617" spans="14:24" s="3" customFormat="1" ht="12" x14ac:dyDescent="0.15">
      <c r="N617"/>
      <c r="O617"/>
      <c r="P617"/>
      <c r="Q617"/>
      <c r="R617"/>
      <c r="S617"/>
      <c r="T617"/>
      <c r="U617"/>
      <c r="V617"/>
      <c r="W617"/>
      <c r="X617"/>
    </row>
    <row r="618" spans="14:24" s="3" customFormat="1" ht="12" x14ac:dyDescent="0.15">
      <c r="N618"/>
      <c r="O618"/>
      <c r="P618"/>
      <c r="Q618"/>
      <c r="R618"/>
      <c r="S618"/>
      <c r="T618"/>
      <c r="U618"/>
      <c r="V618"/>
      <c r="W618"/>
      <c r="X618"/>
    </row>
    <row r="619" spans="14:24" s="3" customFormat="1" ht="12" x14ac:dyDescent="0.15">
      <c r="N619"/>
      <c r="O619"/>
      <c r="P619"/>
      <c r="Q619"/>
      <c r="R619"/>
      <c r="S619"/>
      <c r="T619"/>
      <c r="U619"/>
      <c r="V619"/>
      <c r="W619"/>
      <c r="X619"/>
    </row>
    <row r="620" spans="14:24" s="3" customFormat="1" ht="12" x14ac:dyDescent="0.15">
      <c r="N620"/>
      <c r="O620"/>
      <c r="P620"/>
      <c r="Q620"/>
      <c r="R620"/>
      <c r="S620"/>
      <c r="T620"/>
      <c r="U620"/>
      <c r="V620"/>
      <c r="W620"/>
      <c r="X620"/>
    </row>
    <row r="621" spans="14:24" s="3" customFormat="1" ht="12" x14ac:dyDescent="0.15">
      <c r="N621"/>
      <c r="O621"/>
      <c r="P621"/>
      <c r="Q621"/>
      <c r="R621"/>
      <c r="S621"/>
      <c r="T621"/>
      <c r="U621"/>
      <c r="V621"/>
      <c r="W621"/>
      <c r="X621"/>
    </row>
    <row r="622" spans="14:24" s="3" customFormat="1" ht="12" x14ac:dyDescent="0.15">
      <c r="N622"/>
      <c r="O622"/>
      <c r="P622"/>
      <c r="Q622"/>
      <c r="R622"/>
      <c r="S622"/>
      <c r="T622"/>
      <c r="U622"/>
      <c r="V622"/>
      <c r="W622"/>
      <c r="X622"/>
    </row>
    <row r="623" spans="14:24" s="3" customFormat="1" ht="12" x14ac:dyDescent="0.15">
      <c r="N623"/>
      <c r="O623"/>
      <c r="P623"/>
      <c r="Q623"/>
      <c r="R623"/>
      <c r="S623"/>
      <c r="T623"/>
      <c r="U623"/>
      <c r="V623"/>
      <c r="W623"/>
      <c r="X623"/>
    </row>
    <row r="624" spans="14:24" s="3" customFormat="1" ht="12" x14ac:dyDescent="0.15">
      <c r="N624"/>
      <c r="O624"/>
      <c r="P624"/>
      <c r="Q624"/>
      <c r="R624"/>
      <c r="S624"/>
      <c r="T624"/>
      <c r="U624"/>
      <c r="V624"/>
      <c r="W624"/>
      <c r="X624"/>
    </row>
    <row r="625" spans="14:24" s="3" customFormat="1" ht="12" x14ac:dyDescent="0.15">
      <c r="N625"/>
      <c r="O625"/>
      <c r="P625"/>
      <c r="Q625"/>
      <c r="R625"/>
      <c r="S625"/>
      <c r="T625"/>
      <c r="U625"/>
      <c r="V625"/>
      <c r="W625"/>
      <c r="X625"/>
    </row>
    <row r="626" spans="14:24" s="3" customFormat="1" ht="12" x14ac:dyDescent="0.15">
      <c r="N626"/>
      <c r="O626"/>
      <c r="P626"/>
      <c r="Q626"/>
      <c r="R626"/>
      <c r="S626"/>
      <c r="T626"/>
      <c r="U626"/>
      <c r="V626"/>
      <c r="W626"/>
      <c r="X626"/>
    </row>
    <row r="627" spans="14:24" s="3" customFormat="1" ht="12" x14ac:dyDescent="0.15">
      <c r="N627"/>
      <c r="O627"/>
      <c r="P627"/>
      <c r="Q627"/>
      <c r="R627"/>
      <c r="S627"/>
      <c r="T627"/>
      <c r="U627"/>
      <c r="V627"/>
      <c r="W627"/>
      <c r="X627"/>
    </row>
    <row r="628" spans="14:24" s="3" customFormat="1" ht="12" x14ac:dyDescent="0.15">
      <c r="N628"/>
      <c r="O628"/>
      <c r="P628"/>
      <c r="Q628"/>
      <c r="R628"/>
      <c r="S628"/>
      <c r="T628"/>
      <c r="U628"/>
      <c r="V628"/>
      <c r="W628"/>
      <c r="X628"/>
    </row>
    <row r="629" spans="14:24" s="3" customFormat="1" ht="12" x14ac:dyDescent="0.15">
      <c r="N629"/>
      <c r="O629"/>
      <c r="P629"/>
      <c r="Q629"/>
      <c r="R629"/>
      <c r="S629"/>
      <c r="T629"/>
      <c r="U629"/>
      <c r="V629"/>
      <c r="W629"/>
      <c r="X629"/>
    </row>
    <row r="630" spans="14:24" s="3" customFormat="1" ht="12" x14ac:dyDescent="0.15">
      <c r="N630"/>
      <c r="O630"/>
      <c r="P630"/>
      <c r="Q630"/>
      <c r="R630"/>
      <c r="S630"/>
      <c r="T630"/>
      <c r="U630"/>
      <c r="V630"/>
      <c r="W630"/>
      <c r="X630"/>
    </row>
    <row r="631" spans="14:24" s="3" customFormat="1" ht="12" x14ac:dyDescent="0.15">
      <c r="N631"/>
      <c r="O631"/>
      <c r="P631"/>
      <c r="Q631"/>
      <c r="R631"/>
      <c r="S631"/>
      <c r="T631"/>
      <c r="U631"/>
      <c r="V631"/>
      <c r="W631"/>
      <c r="X631"/>
    </row>
    <row r="632" spans="14:24" s="3" customFormat="1" ht="12" x14ac:dyDescent="0.15">
      <c r="N632"/>
      <c r="O632"/>
      <c r="P632"/>
      <c r="Q632"/>
      <c r="R632"/>
      <c r="S632"/>
      <c r="T632"/>
      <c r="U632"/>
      <c r="V632"/>
      <c r="W632"/>
      <c r="X632"/>
    </row>
    <row r="633" spans="14:24" s="3" customFormat="1" ht="12" x14ac:dyDescent="0.15">
      <c r="N633"/>
      <c r="O633"/>
      <c r="P633"/>
      <c r="Q633"/>
      <c r="R633"/>
      <c r="S633"/>
      <c r="T633"/>
      <c r="U633"/>
      <c r="V633"/>
      <c r="W633"/>
      <c r="X633"/>
    </row>
    <row r="634" spans="14:24" s="3" customFormat="1" ht="12" x14ac:dyDescent="0.15">
      <c r="N634"/>
      <c r="O634"/>
      <c r="P634"/>
      <c r="Q634"/>
      <c r="R634"/>
      <c r="S634"/>
      <c r="T634"/>
      <c r="U634"/>
      <c r="V634"/>
      <c r="W634"/>
      <c r="X634"/>
    </row>
    <row r="635" spans="14:24" s="3" customFormat="1" ht="12" x14ac:dyDescent="0.15">
      <c r="N635"/>
      <c r="O635"/>
      <c r="P635"/>
      <c r="Q635"/>
      <c r="R635"/>
      <c r="S635"/>
      <c r="T635"/>
      <c r="U635"/>
      <c r="V635"/>
      <c r="W635"/>
      <c r="X635"/>
    </row>
    <row r="636" spans="14:24" s="3" customFormat="1" ht="12" x14ac:dyDescent="0.15">
      <c r="N636"/>
      <c r="O636"/>
      <c r="P636"/>
      <c r="Q636"/>
      <c r="R636"/>
      <c r="S636"/>
      <c r="T636"/>
      <c r="U636"/>
      <c r="V636"/>
      <c r="W636"/>
      <c r="X636"/>
    </row>
    <row r="637" spans="14:24" s="3" customFormat="1" ht="12" x14ac:dyDescent="0.15">
      <c r="N637"/>
      <c r="O637"/>
      <c r="P637"/>
      <c r="Q637"/>
      <c r="R637"/>
      <c r="S637"/>
      <c r="T637"/>
      <c r="U637"/>
      <c r="V637"/>
      <c r="W637"/>
      <c r="X637"/>
    </row>
    <row r="638" spans="14:24" s="3" customFormat="1" ht="12" x14ac:dyDescent="0.15">
      <c r="N638"/>
      <c r="O638"/>
      <c r="P638"/>
      <c r="Q638"/>
      <c r="R638"/>
      <c r="S638"/>
      <c r="T638"/>
      <c r="U638"/>
      <c r="V638"/>
      <c r="W638"/>
      <c r="X638"/>
    </row>
    <row r="639" spans="14:24" s="3" customFormat="1" ht="12" x14ac:dyDescent="0.15">
      <c r="N639"/>
      <c r="O639"/>
      <c r="P639"/>
      <c r="Q639"/>
      <c r="R639"/>
      <c r="S639"/>
      <c r="T639"/>
      <c r="U639"/>
      <c r="V639"/>
      <c r="W639"/>
      <c r="X639"/>
    </row>
    <row r="640" spans="14:24" s="3" customFormat="1" ht="12" x14ac:dyDescent="0.15">
      <c r="N640"/>
      <c r="O640"/>
      <c r="P640"/>
      <c r="Q640"/>
      <c r="R640"/>
      <c r="S640"/>
      <c r="T640"/>
      <c r="U640"/>
      <c r="V640"/>
      <c r="W640"/>
      <c r="X640"/>
    </row>
    <row r="641" spans="14:24" s="3" customFormat="1" ht="12" x14ac:dyDescent="0.15">
      <c r="N641"/>
      <c r="O641"/>
      <c r="P641"/>
      <c r="Q641"/>
      <c r="R641"/>
      <c r="S641"/>
      <c r="T641"/>
      <c r="U641"/>
      <c r="V641"/>
      <c r="W641"/>
      <c r="X641"/>
    </row>
    <row r="642" spans="14:24" s="3" customFormat="1" ht="12" x14ac:dyDescent="0.15">
      <c r="N642"/>
      <c r="O642"/>
      <c r="P642"/>
      <c r="Q642"/>
      <c r="R642"/>
      <c r="S642"/>
      <c r="T642"/>
      <c r="U642"/>
      <c r="V642"/>
      <c r="W642"/>
      <c r="X642"/>
    </row>
    <row r="643" spans="14:24" s="3" customFormat="1" ht="12" x14ac:dyDescent="0.15">
      <c r="N643"/>
      <c r="O643"/>
      <c r="P643"/>
      <c r="Q643"/>
      <c r="R643"/>
      <c r="S643"/>
      <c r="T643"/>
      <c r="U643"/>
      <c r="V643"/>
      <c r="W643"/>
      <c r="X643"/>
    </row>
    <row r="644" spans="14:24" s="3" customFormat="1" ht="12" x14ac:dyDescent="0.15">
      <c r="N644"/>
      <c r="O644"/>
      <c r="P644"/>
      <c r="Q644"/>
      <c r="R644"/>
      <c r="S644"/>
      <c r="T644"/>
      <c r="U644"/>
      <c r="V644"/>
      <c r="W644"/>
      <c r="X644"/>
    </row>
    <row r="645" spans="14:24" s="3" customFormat="1" ht="12" x14ac:dyDescent="0.15">
      <c r="N645"/>
      <c r="O645"/>
      <c r="P645"/>
      <c r="Q645"/>
      <c r="R645"/>
      <c r="S645"/>
      <c r="T645"/>
      <c r="U645"/>
      <c r="V645"/>
      <c r="W645"/>
      <c r="X645"/>
    </row>
    <row r="646" spans="14:24" s="3" customFormat="1" ht="12" x14ac:dyDescent="0.15">
      <c r="N646"/>
      <c r="O646"/>
      <c r="P646"/>
      <c r="Q646"/>
      <c r="R646"/>
      <c r="S646"/>
      <c r="T646"/>
      <c r="U646"/>
      <c r="V646"/>
      <c r="W646"/>
      <c r="X646"/>
    </row>
    <row r="647" spans="14:24" s="3" customFormat="1" ht="12" x14ac:dyDescent="0.15">
      <c r="N647"/>
      <c r="O647"/>
      <c r="P647"/>
      <c r="Q647"/>
      <c r="R647"/>
      <c r="S647"/>
      <c r="T647"/>
      <c r="U647"/>
      <c r="V647"/>
      <c r="W647"/>
      <c r="X647"/>
    </row>
    <row r="648" spans="14:24" s="3" customFormat="1" ht="12" x14ac:dyDescent="0.15">
      <c r="N648"/>
      <c r="O648"/>
      <c r="P648"/>
      <c r="Q648"/>
      <c r="R648"/>
      <c r="S648"/>
      <c r="T648"/>
      <c r="U648"/>
      <c r="V648"/>
      <c r="W648"/>
      <c r="X648"/>
    </row>
    <row r="649" spans="14:24" s="3" customFormat="1" ht="12" x14ac:dyDescent="0.15">
      <c r="N649"/>
      <c r="O649"/>
      <c r="P649"/>
      <c r="Q649"/>
      <c r="R649"/>
      <c r="S649"/>
      <c r="T649"/>
      <c r="U649"/>
      <c r="V649"/>
      <c r="W649"/>
      <c r="X649"/>
    </row>
    <row r="650" spans="14:24" s="3" customFormat="1" ht="12" x14ac:dyDescent="0.15">
      <c r="N650"/>
      <c r="O650"/>
      <c r="P650"/>
      <c r="Q650"/>
      <c r="R650"/>
      <c r="S650"/>
      <c r="T650"/>
      <c r="U650"/>
      <c r="V650"/>
      <c r="W650"/>
      <c r="X650"/>
    </row>
    <row r="651" spans="14:24" s="3" customFormat="1" ht="12" x14ac:dyDescent="0.15">
      <c r="N651"/>
      <c r="O651"/>
      <c r="P651"/>
      <c r="Q651"/>
      <c r="R651"/>
      <c r="S651"/>
      <c r="T651"/>
      <c r="U651"/>
      <c r="V651"/>
      <c r="W651"/>
      <c r="X651"/>
    </row>
    <row r="652" spans="14:24" s="3" customFormat="1" ht="12" x14ac:dyDescent="0.15">
      <c r="N652"/>
      <c r="O652"/>
      <c r="P652"/>
      <c r="Q652"/>
      <c r="R652"/>
      <c r="S652"/>
      <c r="T652"/>
      <c r="U652"/>
      <c r="V652"/>
      <c r="W652"/>
      <c r="X652"/>
    </row>
    <row r="653" spans="14:24" s="3" customFormat="1" ht="12" x14ac:dyDescent="0.15">
      <c r="N653"/>
      <c r="O653"/>
      <c r="P653"/>
      <c r="Q653"/>
      <c r="R653"/>
      <c r="S653"/>
      <c r="T653"/>
      <c r="U653"/>
      <c r="V653"/>
      <c r="W653"/>
      <c r="X653"/>
    </row>
    <row r="654" spans="14:24" s="3" customFormat="1" ht="12" x14ac:dyDescent="0.15">
      <c r="N654"/>
      <c r="O654"/>
      <c r="P654"/>
      <c r="Q654"/>
      <c r="R654"/>
      <c r="S654"/>
      <c r="T654"/>
      <c r="U654"/>
      <c r="V654"/>
      <c r="W654"/>
      <c r="X654"/>
    </row>
    <row r="655" spans="14:24" s="3" customFormat="1" ht="12" x14ac:dyDescent="0.15">
      <c r="N655"/>
      <c r="O655"/>
      <c r="P655"/>
      <c r="Q655"/>
      <c r="R655"/>
      <c r="S655"/>
      <c r="T655"/>
      <c r="U655"/>
      <c r="V655"/>
      <c r="W655"/>
      <c r="X655"/>
    </row>
    <row r="656" spans="14:24" s="3" customFormat="1" ht="12" x14ac:dyDescent="0.15">
      <c r="N656"/>
      <c r="O656"/>
      <c r="P656"/>
      <c r="Q656"/>
      <c r="R656"/>
      <c r="S656"/>
      <c r="T656"/>
      <c r="U656"/>
      <c r="V656"/>
      <c r="W656"/>
      <c r="X656"/>
    </row>
    <row r="657" spans="14:24" s="3" customFormat="1" ht="12" x14ac:dyDescent="0.15">
      <c r="N657"/>
      <c r="O657"/>
      <c r="P657"/>
      <c r="Q657"/>
      <c r="R657"/>
      <c r="S657"/>
      <c r="T657"/>
      <c r="U657"/>
      <c r="V657"/>
      <c r="W657"/>
      <c r="X657"/>
    </row>
    <row r="658" spans="14:24" s="3" customFormat="1" ht="12" x14ac:dyDescent="0.15">
      <c r="N658"/>
      <c r="O658"/>
      <c r="P658"/>
      <c r="Q658"/>
      <c r="R658"/>
      <c r="S658"/>
      <c r="T658"/>
      <c r="U658"/>
      <c r="V658"/>
      <c r="W658"/>
      <c r="X658"/>
    </row>
    <row r="659" spans="14:24" s="3" customFormat="1" ht="12" x14ac:dyDescent="0.15">
      <c r="N659"/>
      <c r="O659"/>
      <c r="P659"/>
      <c r="Q659"/>
      <c r="R659"/>
      <c r="S659"/>
      <c r="T659"/>
      <c r="U659"/>
      <c r="V659"/>
      <c r="W659"/>
      <c r="X659"/>
    </row>
    <row r="660" spans="14:24" s="3" customFormat="1" ht="12" x14ac:dyDescent="0.15">
      <c r="N660"/>
      <c r="O660"/>
      <c r="P660"/>
      <c r="Q660"/>
      <c r="R660"/>
      <c r="S660"/>
      <c r="T660"/>
      <c r="U660"/>
      <c r="V660"/>
      <c r="W660"/>
      <c r="X660"/>
    </row>
    <row r="661" spans="14:24" s="3" customFormat="1" ht="12" x14ac:dyDescent="0.15">
      <c r="N661"/>
      <c r="O661"/>
      <c r="P661"/>
      <c r="Q661"/>
      <c r="R661"/>
      <c r="S661"/>
      <c r="T661"/>
      <c r="U661"/>
      <c r="V661"/>
      <c r="W661"/>
      <c r="X661"/>
    </row>
    <row r="662" spans="14:24" s="3" customFormat="1" ht="12" x14ac:dyDescent="0.15">
      <c r="N662"/>
      <c r="O662"/>
      <c r="P662"/>
      <c r="Q662"/>
      <c r="R662"/>
      <c r="S662"/>
      <c r="T662"/>
      <c r="U662"/>
      <c r="V662"/>
      <c r="W662"/>
      <c r="X662"/>
    </row>
    <row r="663" spans="14:24" s="3" customFormat="1" ht="12" x14ac:dyDescent="0.15">
      <c r="N663"/>
      <c r="O663"/>
      <c r="P663"/>
      <c r="Q663"/>
      <c r="R663"/>
      <c r="S663"/>
      <c r="T663"/>
      <c r="U663"/>
      <c r="V663"/>
      <c r="W663"/>
      <c r="X663"/>
    </row>
    <row r="664" spans="14:24" s="3" customFormat="1" ht="12" x14ac:dyDescent="0.15">
      <c r="N664"/>
      <c r="O664"/>
      <c r="P664"/>
      <c r="Q664"/>
      <c r="R664"/>
      <c r="S664"/>
      <c r="T664"/>
      <c r="U664"/>
      <c r="V664"/>
      <c r="W664"/>
      <c r="X664"/>
    </row>
    <row r="665" spans="14:24" s="3" customFormat="1" ht="12" x14ac:dyDescent="0.15">
      <c r="N665"/>
      <c r="O665"/>
      <c r="P665"/>
      <c r="Q665"/>
      <c r="R665"/>
      <c r="S665"/>
      <c r="T665"/>
      <c r="U665"/>
      <c r="V665"/>
      <c r="W665"/>
      <c r="X665"/>
    </row>
    <row r="666" spans="14:24" s="3" customFormat="1" ht="12" x14ac:dyDescent="0.15">
      <c r="N666"/>
      <c r="O666"/>
      <c r="P666"/>
      <c r="Q666"/>
      <c r="R666"/>
      <c r="S666"/>
      <c r="T666"/>
      <c r="U666"/>
      <c r="V666"/>
      <c r="W666"/>
      <c r="X666"/>
    </row>
    <row r="667" spans="14:24" s="3" customFormat="1" ht="12" x14ac:dyDescent="0.15">
      <c r="N667"/>
      <c r="O667"/>
      <c r="P667"/>
      <c r="Q667"/>
      <c r="R667"/>
      <c r="S667"/>
      <c r="T667"/>
      <c r="U667"/>
      <c r="V667"/>
      <c r="W667"/>
      <c r="X667"/>
    </row>
    <row r="668" spans="14:24" s="3" customFormat="1" ht="12" x14ac:dyDescent="0.15">
      <c r="N668"/>
      <c r="O668"/>
      <c r="P668"/>
      <c r="Q668"/>
      <c r="R668"/>
      <c r="S668"/>
      <c r="T668"/>
      <c r="U668"/>
      <c r="V668"/>
      <c r="W668"/>
      <c r="X668"/>
    </row>
    <row r="669" spans="14:24" s="3" customFormat="1" ht="12" x14ac:dyDescent="0.15">
      <c r="N669"/>
      <c r="O669"/>
      <c r="P669"/>
      <c r="Q669"/>
      <c r="R669"/>
      <c r="S669"/>
      <c r="T669"/>
      <c r="U669"/>
      <c r="V669"/>
      <c r="W669"/>
      <c r="X669"/>
    </row>
    <row r="670" spans="14:24" s="3" customFormat="1" ht="12" x14ac:dyDescent="0.15">
      <c r="N670"/>
      <c r="O670"/>
      <c r="P670"/>
      <c r="Q670"/>
      <c r="R670"/>
      <c r="S670"/>
      <c r="T670"/>
      <c r="U670"/>
      <c r="V670"/>
      <c r="W670"/>
      <c r="X670"/>
    </row>
    <row r="671" spans="14:24" s="3" customFormat="1" ht="12" x14ac:dyDescent="0.15">
      <c r="N671"/>
      <c r="O671"/>
      <c r="P671"/>
      <c r="Q671"/>
      <c r="R671"/>
      <c r="S671"/>
      <c r="T671"/>
      <c r="U671"/>
      <c r="V671"/>
      <c r="W671"/>
      <c r="X671"/>
    </row>
    <row r="672" spans="14:24" s="3" customFormat="1" ht="12" x14ac:dyDescent="0.15">
      <c r="N672"/>
      <c r="O672"/>
      <c r="P672"/>
      <c r="Q672"/>
      <c r="R672"/>
      <c r="S672"/>
      <c r="T672"/>
      <c r="U672"/>
      <c r="V672"/>
      <c r="W672"/>
      <c r="X672"/>
    </row>
    <row r="673" spans="14:24" s="3" customFormat="1" ht="12" x14ac:dyDescent="0.15">
      <c r="N673"/>
      <c r="O673"/>
      <c r="P673"/>
      <c r="Q673"/>
      <c r="R673"/>
      <c r="S673"/>
      <c r="T673"/>
      <c r="U673"/>
      <c r="V673"/>
      <c r="W673"/>
      <c r="X673"/>
    </row>
    <row r="674" spans="14:24" s="3" customFormat="1" ht="12" x14ac:dyDescent="0.15">
      <c r="N674"/>
      <c r="O674"/>
      <c r="P674"/>
      <c r="Q674"/>
      <c r="R674"/>
      <c r="S674"/>
      <c r="T674"/>
      <c r="U674"/>
      <c r="V674"/>
      <c r="W674"/>
      <c r="X674"/>
    </row>
    <row r="675" spans="14:24" s="3" customFormat="1" ht="12" x14ac:dyDescent="0.15">
      <c r="N675"/>
      <c r="O675"/>
      <c r="P675"/>
      <c r="Q675"/>
      <c r="R675"/>
      <c r="S675"/>
      <c r="T675"/>
      <c r="U675"/>
      <c r="V675"/>
      <c r="W675"/>
      <c r="X675"/>
    </row>
    <row r="676" spans="14:24" s="3" customFormat="1" ht="12" x14ac:dyDescent="0.15">
      <c r="N676"/>
      <c r="O676"/>
      <c r="P676"/>
      <c r="Q676"/>
      <c r="R676"/>
      <c r="S676"/>
      <c r="T676"/>
      <c r="U676"/>
      <c r="V676"/>
      <c r="W676"/>
      <c r="X676"/>
    </row>
    <row r="677" spans="14:24" s="3" customFormat="1" ht="12" x14ac:dyDescent="0.15">
      <c r="N677"/>
      <c r="O677"/>
      <c r="P677"/>
      <c r="Q677"/>
      <c r="R677"/>
      <c r="S677"/>
      <c r="T677"/>
      <c r="U677"/>
      <c r="V677"/>
      <c r="W677"/>
      <c r="X677"/>
    </row>
    <row r="678" spans="14:24" s="3" customFormat="1" ht="12" x14ac:dyDescent="0.15">
      <c r="N678"/>
      <c r="O678"/>
      <c r="P678"/>
      <c r="Q678"/>
      <c r="R678"/>
      <c r="S678"/>
      <c r="T678"/>
      <c r="U678"/>
      <c r="V678"/>
      <c r="W678"/>
      <c r="X678"/>
    </row>
    <row r="679" spans="14:24" s="3" customFormat="1" ht="12" x14ac:dyDescent="0.15">
      <c r="N679"/>
      <c r="O679"/>
      <c r="P679"/>
      <c r="Q679"/>
      <c r="R679"/>
      <c r="S679"/>
      <c r="T679"/>
      <c r="U679"/>
      <c r="V679"/>
      <c r="W679"/>
      <c r="X679"/>
    </row>
    <row r="680" spans="14:24" s="3" customFormat="1" ht="12" x14ac:dyDescent="0.15">
      <c r="N680"/>
      <c r="O680"/>
      <c r="P680"/>
      <c r="Q680"/>
      <c r="R680"/>
      <c r="S680"/>
      <c r="T680"/>
      <c r="U680"/>
      <c r="V680"/>
      <c r="W680"/>
      <c r="X680"/>
    </row>
    <row r="681" spans="14:24" s="3" customFormat="1" ht="12" x14ac:dyDescent="0.15">
      <c r="N681"/>
      <c r="O681"/>
      <c r="P681"/>
      <c r="Q681"/>
      <c r="R681"/>
      <c r="S681"/>
      <c r="T681"/>
      <c r="U681"/>
      <c r="V681"/>
      <c r="W681"/>
      <c r="X681"/>
    </row>
    <row r="682" spans="14:24" s="3" customFormat="1" ht="12" x14ac:dyDescent="0.15">
      <c r="N682"/>
      <c r="O682"/>
      <c r="P682"/>
      <c r="Q682"/>
      <c r="R682"/>
      <c r="S682"/>
      <c r="T682"/>
      <c r="U682"/>
      <c r="V682"/>
      <c r="W682"/>
      <c r="X682"/>
    </row>
    <row r="683" spans="14:24" s="3" customFormat="1" ht="12" x14ac:dyDescent="0.15">
      <c r="N683"/>
      <c r="O683"/>
      <c r="P683"/>
      <c r="Q683"/>
      <c r="R683"/>
      <c r="S683"/>
      <c r="T683"/>
      <c r="U683"/>
      <c r="V683"/>
      <c r="W683"/>
      <c r="X683"/>
    </row>
    <row r="684" spans="14:24" s="3" customFormat="1" ht="12" x14ac:dyDescent="0.15">
      <c r="N684"/>
      <c r="O684"/>
      <c r="P684"/>
      <c r="Q684"/>
      <c r="R684"/>
      <c r="S684"/>
      <c r="T684"/>
      <c r="U684"/>
      <c r="V684"/>
      <c r="W684"/>
      <c r="X684"/>
    </row>
    <row r="685" spans="14:24" s="3" customFormat="1" ht="12" x14ac:dyDescent="0.15">
      <c r="N685"/>
      <c r="O685"/>
      <c r="P685"/>
      <c r="Q685"/>
      <c r="R685"/>
      <c r="S685"/>
      <c r="T685"/>
      <c r="U685"/>
      <c r="V685"/>
      <c r="W685"/>
      <c r="X685"/>
    </row>
    <row r="686" spans="14:24" s="3" customFormat="1" ht="12" x14ac:dyDescent="0.15">
      <c r="N686"/>
      <c r="O686"/>
      <c r="P686"/>
      <c r="Q686"/>
      <c r="R686"/>
      <c r="S686"/>
      <c r="T686"/>
      <c r="U686"/>
      <c r="V686"/>
      <c r="W686"/>
      <c r="X686"/>
    </row>
    <row r="687" spans="14:24" s="3" customFormat="1" ht="12" x14ac:dyDescent="0.15">
      <c r="N687"/>
      <c r="O687"/>
      <c r="P687"/>
      <c r="Q687"/>
      <c r="R687"/>
      <c r="S687"/>
      <c r="T687"/>
      <c r="U687"/>
      <c r="V687"/>
      <c r="W687"/>
      <c r="X687"/>
    </row>
    <row r="688" spans="14:24" s="3" customFormat="1" ht="12" x14ac:dyDescent="0.15">
      <c r="N688"/>
      <c r="O688"/>
      <c r="P688"/>
      <c r="Q688"/>
      <c r="R688"/>
      <c r="S688"/>
      <c r="T688"/>
      <c r="U688"/>
      <c r="V688"/>
      <c r="W688"/>
      <c r="X688"/>
    </row>
    <row r="689" spans="14:24" s="3" customFormat="1" ht="12" x14ac:dyDescent="0.15">
      <c r="N689"/>
      <c r="O689"/>
      <c r="P689"/>
      <c r="Q689"/>
      <c r="R689"/>
      <c r="S689"/>
      <c r="T689"/>
      <c r="U689"/>
      <c r="V689"/>
      <c r="W689"/>
      <c r="X689"/>
    </row>
    <row r="690" spans="14:24" s="3" customFormat="1" ht="12" x14ac:dyDescent="0.15">
      <c r="N690"/>
      <c r="O690"/>
      <c r="P690"/>
      <c r="Q690"/>
      <c r="R690"/>
      <c r="S690"/>
      <c r="T690"/>
      <c r="U690"/>
      <c r="V690"/>
      <c r="W690"/>
      <c r="X690"/>
    </row>
    <row r="691" spans="14:24" s="3" customFormat="1" ht="12" x14ac:dyDescent="0.15">
      <c r="N691"/>
      <c r="O691"/>
      <c r="P691"/>
      <c r="Q691"/>
      <c r="R691"/>
      <c r="S691"/>
      <c r="T691"/>
      <c r="U691"/>
      <c r="V691"/>
      <c r="W691"/>
      <c r="X691"/>
    </row>
    <row r="692" spans="14:24" s="3" customFormat="1" ht="12" x14ac:dyDescent="0.15">
      <c r="N692"/>
      <c r="O692"/>
      <c r="P692"/>
      <c r="Q692"/>
      <c r="R692"/>
      <c r="S692"/>
      <c r="T692"/>
      <c r="U692"/>
      <c r="V692"/>
      <c r="W692"/>
      <c r="X692"/>
    </row>
    <row r="693" spans="14:24" s="3" customFormat="1" ht="12" x14ac:dyDescent="0.15">
      <c r="N693"/>
      <c r="O693"/>
      <c r="P693"/>
      <c r="Q693"/>
      <c r="R693"/>
      <c r="S693"/>
      <c r="T693"/>
      <c r="U693"/>
      <c r="V693"/>
      <c r="W693"/>
      <c r="X693"/>
    </row>
    <row r="694" spans="14:24" s="3" customFormat="1" ht="12" x14ac:dyDescent="0.15">
      <c r="N694"/>
      <c r="O694"/>
      <c r="P694"/>
      <c r="Q694"/>
      <c r="R694"/>
      <c r="S694"/>
      <c r="T694"/>
      <c r="U694"/>
      <c r="V694"/>
      <c r="W694"/>
      <c r="X694"/>
    </row>
    <row r="695" spans="14:24" s="3" customFormat="1" ht="12" x14ac:dyDescent="0.15">
      <c r="N695"/>
      <c r="O695"/>
      <c r="P695"/>
      <c r="Q695"/>
      <c r="R695"/>
      <c r="S695"/>
      <c r="T695"/>
      <c r="U695"/>
      <c r="V695"/>
      <c r="W695"/>
      <c r="X695"/>
    </row>
    <row r="696" spans="14:24" s="3" customFormat="1" ht="12" x14ac:dyDescent="0.15">
      <c r="N696"/>
      <c r="O696"/>
      <c r="P696"/>
      <c r="Q696"/>
      <c r="R696"/>
      <c r="S696"/>
      <c r="T696"/>
      <c r="U696"/>
      <c r="V696"/>
      <c r="W696"/>
      <c r="X696"/>
    </row>
    <row r="697" spans="14:24" s="3" customFormat="1" ht="12" x14ac:dyDescent="0.15">
      <c r="N697"/>
      <c r="O697"/>
      <c r="P697"/>
      <c r="Q697"/>
      <c r="R697"/>
      <c r="S697"/>
      <c r="T697"/>
      <c r="U697"/>
      <c r="V697"/>
      <c r="W697"/>
      <c r="X697"/>
    </row>
    <row r="698" spans="14:24" s="3" customFormat="1" ht="12" x14ac:dyDescent="0.15">
      <c r="N698"/>
      <c r="O698"/>
      <c r="P698"/>
      <c r="Q698"/>
      <c r="R698"/>
      <c r="S698"/>
      <c r="T698"/>
      <c r="U698"/>
      <c r="V698"/>
      <c r="W698"/>
      <c r="X698"/>
    </row>
    <row r="699" spans="14:24" s="3" customFormat="1" ht="12" x14ac:dyDescent="0.15">
      <c r="N699"/>
      <c r="O699"/>
      <c r="P699"/>
      <c r="Q699"/>
      <c r="R699"/>
      <c r="S699"/>
      <c r="T699"/>
      <c r="U699"/>
      <c r="V699"/>
      <c r="W699"/>
      <c r="X699"/>
    </row>
    <row r="700" spans="14:24" s="3" customFormat="1" ht="12" x14ac:dyDescent="0.15">
      <c r="N700"/>
      <c r="O700"/>
      <c r="P700"/>
      <c r="Q700"/>
      <c r="R700"/>
      <c r="S700"/>
      <c r="T700"/>
      <c r="U700"/>
      <c r="V700"/>
      <c r="W700"/>
      <c r="X700"/>
    </row>
    <row r="701" spans="14:24" s="3" customFormat="1" ht="12" x14ac:dyDescent="0.15">
      <c r="N701"/>
      <c r="O701"/>
      <c r="P701"/>
      <c r="Q701"/>
      <c r="R701"/>
      <c r="S701"/>
      <c r="T701"/>
      <c r="U701"/>
      <c r="V701"/>
      <c r="W701"/>
      <c r="X701"/>
    </row>
    <row r="702" spans="14:24" s="3" customFormat="1" ht="12" x14ac:dyDescent="0.15">
      <c r="N702"/>
      <c r="O702"/>
      <c r="P702"/>
      <c r="Q702"/>
      <c r="R702"/>
      <c r="S702"/>
      <c r="T702"/>
      <c r="U702"/>
      <c r="V702"/>
      <c r="W702"/>
      <c r="X702"/>
    </row>
    <row r="703" spans="14:24" s="3" customFormat="1" ht="12" x14ac:dyDescent="0.15">
      <c r="N703"/>
      <c r="O703"/>
      <c r="P703"/>
      <c r="Q703"/>
      <c r="R703"/>
      <c r="S703"/>
      <c r="T703"/>
      <c r="U703"/>
      <c r="V703"/>
      <c r="W703"/>
      <c r="X703"/>
    </row>
    <row r="704" spans="14:24" s="3" customFormat="1" ht="12" x14ac:dyDescent="0.15">
      <c r="N704"/>
      <c r="O704"/>
      <c r="P704"/>
      <c r="Q704"/>
      <c r="R704"/>
      <c r="S704"/>
      <c r="T704"/>
      <c r="U704"/>
      <c r="V704"/>
      <c r="W704"/>
      <c r="X704"/>
    </row>
    <row r="705" spans="14:24" s="3" customFormat="1" ht="12" x14ac:dyDescent="0.15">
      <c r="N705"/>
      <c r="O705"/>
      <c r="P705"/>
      <c r="Q705"/>
      <c r="R705"/>
      <c r="S705"/>
      <c r="T705"/>
      <c r="U705"/>
      <c r="V705"/>
      <c r="W705"/>
      <c r="X705"/>
    </row>
    <row r="706" spans="14:24" s="3" customFormat="1" ht="12" x14ac:dyDescent="0.15">
      <c r="N706"/>
      <c r="O706"/>
      <c r="P706"/>
      <c r="Q706"/>
      <c r="R706"/>
      <c r="S706"/>
      <c r="T706"/>
      <c r="U706"/>
      <c r="V706"/>
      <c r="W706"/>
      <c r="X706"/>
    </row>
    <row r="707" spans="14:24" s="3" customFormat="1" ht="12" x14ac:dyDescent="0.15">
      <c r="N707"/>
      <c r="O707"/>
      <c r="P707"/>
      <c r="Q707"/>
      <c r="R707"/>
      <c r="S707"/>
      <c r="T707"/>
      <c r="U707"/>
      <c r="V707"/>
      <c r="W707"/>
      <c r="X707"/>
    </row>
    <row r="708" spans="14:24" s="3" customFormat="1" ht="12" x14ac:dyDescent="0.15">
      <c r="N708"/>
      <c r="O708"/>
      <c r="P708"/>
      <c r="Q708"/>
      <c r="R708"/>
      <c r="S708"/>
      <c r="T708"/>
      <c r="U708"/>
      <c r="V708"/>
      <c r="W708"/>
      <c r="X708"/>
    </row>
    <row r="709" spans="14:24" s="3" customFormat="1" ht="12" x14ac:dyDescent="0.15">
      <c r="N709"/>
      <c r="O709"/>
      <c r="P709"/>
      <c r="Q709"/>
      <c r="R709"/>
      <c r="S709"/>
      <c r="T709"/>
      <c r="U709"/>
      <c r="V709"/>
      <c r="W709"/>
      <c r="X709"/>
    </row>
    <row r="710" spans="14:24" s="3" customFormat="1" ht="12" x14ac:dyDescent="0.15">
      <c r="N710"/>
      <c r="O710"/>
      <c r="P710"/>
      <c r="Q710"/>
      <c r="R710"/>
      <c r="S710"/>
      <c r="T710"/>
      <c r="U710"/>
      <c r="V710"/>
      <c r="W710"/>
      <c r="X710"/>
    </row>
    <row r="711" spans="14:24" s="3" customFormat="1" ht="12" x14ac:dyDescent="0.15">
      <c r="N711"/>
      <c r="O711"/>
      <c r="P711"/>
      <c r="Q711"/>
      <c r="R711"/>
      <c r="S711"/>
      <c r="T711"/>
      <c r="U711"/>
      <c r="V711"/>
      <c r="W711"/>
      <c r="X711"/>
    </row>
    <row r="712" spans="14:24" s="3" customFormat="1" ht="12" x14ac:dyDescent="0.15">
      <c r="N712"/>
      <c r="O712"/>
      <c r="P712"/>
      <c r="Q712"/>
      <c r="R712"/>
      <c r="S712"/>
      <c r="T712"/>
      <c r="U712"/>
      <c r="V712"/>
      <c r="W712"/>
      <c r="X712"/>
    </row>
    <row r="713" spans="14:24" s="3" customFormat="1" ht="12" x14ac:dyDescent="0.15">
      <c r="N713"/>
      <c r="O713"/>
      <c r="P713"/>
      <c r="Q713"/>
      <c r="R713"/>
      <c r="S713"/>
      <c r="T713"/>
      <c r="U713"/>
      <c r="V713"/>
      <c r="W713"/>
      <c r="X713"/>
    </row>
    <row r="714" spans="14:24" s="3" customFormat="1" ht="12" x14ac:dyDescent="0.15">
      <c r="N714"/>
      <c r="O714"/>
      <c r="P714"/>
      <c r="Q714"/>
      <c r="R714"/>
      <c r="S714"/>
      <c r="T714"/>
      <c r="U714"/>
      <c r="V714"/>
      <c r="W714"/>
      <c r="X714"/>
    </row>
    <row r="715" spans="14:24" s="3" customFormat="1" ht="12" x14ac:dyDescent="0.15">
      <c r="N715"/>
      <c r="O715"/>
      <c r="P715"/>
      <c r="Q715"/>
      <c r="R715"/>
      <c r="S715"/>
      <c r="T715"/>
      <c r="U715"/>
      <c r="V715"/>
      <c r="W715"/>
      <c r="X715"/>
    </row>
    <row r="716" spans="14:24" s="3" customFormat="1" ht="12" x14ac:dyDescent="0.15">
      <c r="N716"/>
      <c r="O716"/>
      <c r="P716"/>
      <c r="Q716"/>
      <c r="R716"/>
      <c r="S716"/>
      <c r="T716"/>
      <c r="U716"/>
      <c r="V716"/>
      <c r="W716"/>
      <c r="X716"/>
    </row>
    <row r="717" spans="14:24" s="3" customFormat="1" ht="12" x14ac:dyDescent="0.15">
      <c r="N717"/>
      <c r="O717"/>
      <c r="P717"/>
      <c r="Q717"/>
      <c r="R717"/>
      <c r="S717"/>
      <c r="T717"/>
      <c r="U717"/>
      <c r="V717"/>
      <c r="W717"/>
      <c r="X717"/>
    </row>
    <row r="718" spans="14:24" s="3" customFormat="1" ht="12" x14ac:dyDescent="0.15">
      <c r="N718"/>
      <c r="O718"/>
      <c r="P718"/>
      <c r="Q718"/>
      <c r="R718"/>
      <c r="S718"/>
      <c r="T718"/>
      <c r="U718"/>
      <c r="V718"/>
      <c r="W718"/>
      <c r="X718"/>
    </row>
    <row r="719" spans="14:24" s="3" customFormat="1" ht="12" x14ac:dyDescent="0.15">
      <c r="N719"/>
      <c r="O719"/>
      <c r="P719"/>
      <c r="Q719"/>
      <c r="R719"/>
      <c r="S719"/>
      <c r="T719"/>
      <c r="U719"/>
      <c r="V719"/>
      <c r="W719"/>
      <c r="X719"/>
    </row>
    <row r="720" spans="14:24" s="3" customFormat="1" ht="12" x14ac:dyDescent="0.15">
      <c r="N720"/>
      <c r="O720"/>
      <c r="P720"/>
      <c r="Q720"/>
      <c r="R720"/>
      <c r="S720"/>
      <c r="T720"/>
      <c r="U720"/>
      <c r="V720"/>
      <c r="W720"/>
      <c r="X720"/>
    </row>
    <row r="721" spans="14:24" s="3" customFormat="1" ht="12" x14ac:dyDescent="0.15">
      <c r="N721"/>
      <c r="O721"/>
      <c r="P721"/>
      <c r="Q721"/>
      <c r="R721"/>
      <c r="S721"/>
      <c r="T721"/>
      <c r="U721"/>
      <c r="V721"/>
      <c r="W721"/>
      <c r="X721"/>
    </row>
    <row r="722" spans="14:24" s="3" customFormat="1" ht="12" x14ac:dyDescent="0.15">
      <c r="N722"/>
      <c r="O722"/>
      <c r="P722"/>
      <c r="Q722"/>
      <c r="R722"/>
      <c r="S722"/>
      <c r="T722"/>
      <c r="U722"/>
      <c r="V722"/>
      <c r="W722"/>
      <c r="X722"/>
    </row>
    <row r="723" spans="14:24" s="3" customFormat="1" ht="12" x14ac:dyDescent="0.15">
      <c r="N723"/>
      <c r="O723"/>
      <c r="P723"/>
      <c r="Q723"/>
      <c r="R723"/>
      <c r="S723"/>
      <c r="T723"/>
      <c r="U723"/>
      <c r="V723"/>
      <c r="W723"/>
      <c r="X723"/>
    </row>
    <row r="724" spans="14:24" s="3" customFormat="1" ht="12" x14ac:dyDescent="0.15">
      <c r="N724"/>
      <c r="O724"/>
      <c r="P724"/>
      <c r="Q724"/>
      <c r="R724"/>
      <c r="S724"/>
      <c r="T724"/>
      <c r="U724"/>
      <c r="V724"/>
      <c r="W724"/>
      <c r="X724"/>
    </row>
    <row r="725" spans="14:24" s="3" customFormat="1" ht="12" x14ac:dyDescent="0.15">
      <c r="N725"/>
      <c r="O725"/>
      <c r="P725"/>
      <c r="Q725"/>
      <c r="R725"/>
      <c r="S725"/>
      <c r="T725"/>
      <c r="U725"/>
      <c r="V725"/>
      <c r="W725"/>
      <c r="X725"/>
    </row>
    <row r="726" spans="14:24" s="3" customFormat="1" ht="12" x14ac:dyDescent="0.15">
      <c r="N726"/>
      <c r="O726"/>
      <c r="P726"/>
      <c r="Q726"/>
      <c r="R726"/>
      <c r="S726"/>
      <c r="T726"/>
      <c r="U726"/>
      <c r="V726"/>
      <c r="W726"/>
      <c r="X726"/>
    </row>
    <row r="727" spans="14:24" s="3" customFormat="1" ht="12" x14ac:dyDescent="0.15">
      <c r="N727"/>
      <c r="O727"/>
      <c r="P727"/>
      <c r="Q727"/>
      <c r="R727"/>
      <c r="S727"/>
      <c r="T727"/>
      <c r="U727"/>
      <c r="V727"/>
      <c r="W727"/>
      <c r="X727"/>
    </row>
    <row r="728" spans="14:24" s="3" customFormat="1" ht="12" x14ac:dyDescent="0.15">
      <c r="N728"/>
      <c r="O728"/>
      <c r="P728"/>
      <c r="Q728"/>
      <c r="R728"/>
      <c r="S728"/>
      <c r="T728"/>
      <c r="U728"/>
      <c r="V728"/>
      <c r="W728"/>
      <c r="X728"/>
    </row>
    <row r="729" spans="14:24" s="3" customFormat="1" ht="12" x14ac:dyDescent="0.15">
      <c r="N729"/>
      <c r="O729"/>
      <c r="P729"/>
      <c r="Q729"/>
      <c r="R729"/>
      <c r="S729"/>
      <c r="T729"/>
      <c r="U729"/>
      <c r="V729"/>
      <c r="W729"/>
      <c r="X729"/>
    </row>
    <row r="730" spans="14:24" s="3" customFormat="1" ht="12" x14ac:dyDescent="0.15">
      <c r="N730"/>
      <c r="O730"/>
      <c r="P730"/>
      <c r="Q730"/>
      <c r="R730"/>
      <c r="S730"/>
      <c r="T730"/>
      <c r="U730"/>
      <c r="V730"/>
      <c r="W730"/>
      <c r="X730"/>
    </row>
    <row r="731" spans="14:24" s="3" customFormat="1" ht="12" x14ac:dyDescent="0.15">
      <c r="N731"/>
      <c r="O731"/>
      <c r="P731"/>
      <c r="Q731"/>
      <c r="R731"/>
      <c r="S731"/>
      <c r="T731"/>
      <c r="U731"/>
      <c r="V731"/>
      <c r="W731"/>
      <c r="X731"/>
    </row>
    <row r="732" spans="14:24" s="3" customFormat="1" ht="12" x14ac:dyDescent="0.15">
      <c r="N732"/>
      <c r="O732"/>
      <c r="P732"/>
      <c r="Q732"/>
      <c r="R732"/>
      <c r="S732"/>
      <c r="T732"/>
      <c r="U732"/>
      <c r="V732"/>
      <c r="W732"/>
      <c r="X732"/>
    </row>
    <row r="733" spans="14:24" s="3" customFormat="1" ht="12" x14ac:dyDescent="0.15">
      <c r="N733"/>
      <c r="O733"/>
      <c r="P733"/>
      <c r="Q733"/>
      <c r="R733"/>
      <c r="S733"/>
      <c r="T733"/>
      <c r="U733"/>
      <c r="V733"/>
      <c r="W733"/>
      <c r="X733"/>
    </row>
    <row r="734" spans="14:24" s="3" customFormat="1" ht="12" x14ac:dyDescent="0.15">
      <c r="N734"/>
      <c r="O734"/>
      <c r="P734"/>
      <c r="Q734"/>
      <c r="R734"/>
      <c r="S734"/>
      <c r="T734"/>
      <c r="U734"/>
      <c r="V734"/>
      <c r="W734"/>
      <c r="X734"/>
    </row>
    <row r="735" spans="14:24" s="3" customFormat="1" ht="12" x14ac:dyDescent="0.15">
      <c r="N735"/>
      <c r="O735"/>
      <c r="P735"/>
      <c r="Q735"/>
      <c r="R735"/>
      <c r="S735"/>
      <c r="T735"/>
      <c r="U735"/>
      <c r="V735"/>
      <c r="W735"/>
      <c r="X735"/>
    </row>
    <row r="736" spans="14:24" s="3" customFormat="1" ht="12" x14ac:dyDescent="0.15">
      <c r="N736"/>
      <c r="O736"/>
      <c r="P736"/>
      <c r="Q736"/>
      <c r="R736"/>
      <c r="S736"/>
      <c r="T736"/>
      <c r="U736"/>
      <c r="V736"/>
      <c r="W736"/>
      <c r="X736"/>
    </row>
    <row r="737" spans="14:24" s="3" customFormat="1" ht="12" x14ac:dyDescent="0.15">
      <c r="N737"/>
      <c r="O737"/>
      <c r="P737"/>
      <c r="Q737"/>
      <c r="R737"/>
      <c r="S737"/>
      <c r="T737"/>
      <c r="U737"/>
      <c r="V737"/>
      <c r="W737"/>
      <c r="X737"/>
    </row>
    <row r="738" spans="14:24" s="3" customFormat="1" ht="12" x14ac:dyDescent="0.15">
      <c r="N738"/>
      <c r="O738"/>
      <c r="P738"/>
      <c r="Q738"/>
      <c r="R738"/>
      <c r="S738"/>
      <c r="T738"/>
      <c r="U738"/>
      <c r="V738"/>
      <c r="W738"/>
      <c r="X738"/>
    </row>
    <row r="739" spans="14:24" s="3" customFormat="1" ht="12" x14ac:dyDescent="0.15">
      <c r="N739"/>
      <c r="O739"/>
      <c r="P739"/>
      <c r="Q739"/>
      <c r="R739"/>
      <c r="S739"/>
      <c r="T739"/>
      <c r="U739"/>
      <c r="V739"/>
      <c r="W739"/>
      <c r="X739"/>
    </row>
    <row r="740" spans="14:24" s="3" customFormat="1" ht="12" x14ac:dyDescent="0.15">
      <c r="N740"/>
      <c r="O740"/>
      <c r="P740"/>
      <c r="Q740"/>
      <c r="R740"/>
      <c r="S740"/>
      <c r="T740"/>
      <c r="U740"/>
      <c r="V740"/>
      <c r="W740"/>
      <c r="X740"/>
    </row>
    <row r="741" spans="14:24" s="3" customFormat="1" ht="12" x14ac:dyDescent="0.15">
      <c r="N741"/>
      <c r="O741"/>
      <c r="P741"/>
      <c r="Q741"/>
      <c r="R741"/>
      <c r="S741"/>
      <c r="T741"/>
      <c r="U741"/>
      <c r="V741"/>
      <c r="W741"/>
      <c r="X741"/>
    </row>
    <row r="742" spans="14:24" s="3" customFormat="1" ht="12" x14ac:dyDescent="0.15">
      <c r="N742"/>
      <c r="O742"/>
      <c r="P742"/>
      <c r="Q742"/>
      <c r="R742"/>
      <c r="S742"/>
      <c r="T742"/>
      <c r="U742"/>
      <c r="V742"/>
      <c r="W742"/>
      <c r="X742"/>
    </row>
    <row r="743" spans="14:24" s="3" customFormat="1" ht="12" x14ac:dyDescent="0.15">
      <c r="N743"/>
      <c r="O743"/>
      <c r="P743"/>
      <c r="Q743"/>
      <c r="R743"/>
      <c r="S743"/>
      <c r="T743"/>
      <c r="U743"/>
      <c r="V743"/>
      <c r="W743"/>
      <c r="X743"/>
    </row>
    <row r="744" spans="14:24" s="3" customFormat="1" ht="12" x14ac:dyDescent="0.15">
      <c r="N744"/>
      <c r="O744"/>
      <c r="P744"/>
      <c r="Q744"/>
      <c r="R744"/>
      <c r="S744"/>
      <c r="T744"/>
      <c r="U744"/>
      <c r="V744"/>
      <c r="W744"/>
      <c r="X744"/>
    </row>
    <row r="745" spans="14:24" s="3" customFormat="1" ht="12" x14ac:dyDescent="0.15">
      <c r="N745"/>
      <c r="O745"/>
      <c r="P745"/>
      <c r="Q745"/>
      <c r="R745"/>
      <c r="S745"/>
      <c r="T745"/>
      <c r="U745"/>
      <c r="V745"/>
      <c r="W745"/>
      <c r="X745"/>
    </row>
    <row r="746" spans="14:24" s="3" customFormat="1" ht="12" x14ac:dyDescent="0.15">
      <c r="N746"/>
      <c r="O746"/>
      <c r="P746"/>
      <c r="Q746"/>
      <c r="R746"/>
      <c r="S746"/>
      <c r="T746"/>
      <c r="U746"/>
      <c r="V746"/>
      <c r="W746"/>
      <c r="X746"/>
    </row>
    <row r="747" spans="14:24" s="3" customFormat="1" ht="12" x14ac:dyDescent="0.15">
      <c r="N747"/>
      <c r="O747"/>
      <c r="P747"/>
      <c r="Q747"/>
      <c r="R747"/>
      <c r="S747"/>
      <c r="T747"/>
      <c r="U747"/>
      <c r="V747"/>
      <c r="W747"/>
      <c r="X747"/>
    </row>
    <row r="748" spans="14:24" s="3" customFormat="1" ht="12" x14ac:dyDescent="0.15">
      <c r="N748"/>
      <c r="O748"/>
      <c r="P748"/>
      <c r="Q748"/>
      <c r="R748"/>
      <c r="S748"/>
      <c r="T748"/>
      <c r="U748"/>
      <c r="V748"/>
      <c r="W748"/>
      <c r="X748"/>
    </row>
    <row r="749" spans="14:24" s="3" customFormat="1" ht="12" x14ac:dyDescent="0.15">
      <c r="N749"/>
      <c r="O749"/>
      <c r="P749"/>
      <c r="Q749"/>
      <c r="R749"/>
      <c r="S749"/>
      <c r="T749"/>
      <c r="U749"/>
      <c r="V749"/>
      <c r="W749"/>
      <c r="X749"/>
    </row>
    <row r="750" spans="14:24" s="3" customFormat="1" ht="12" x14ac:dyDescent="0.15">
      <c r="N750"/>
      <c r="O750"/>
      <c r="P750"/>
      <c r="Q750"/>
      <c r="R750"/>
      <c r="S750"/>
      <c r="T750"/>
      <c r="U750"/>
      <c r="V750"/>
      <c r="W750"/>
      <c r="X750"/>
    </row>
    <row r="751" spans="14:24" s="3" customFormat="1" ht="12" x14ac:dyDescent="0.15">
      <c r="N751"/>
      <c r="O751"/>
      <c r="P751"/>
      <c r="Q751"/>
      <c r="R751"/>
      <c r="S751"/>
      <c r="T751"/>
      <c r="U751"/>
      <c r="V751"/>
      <c r="W751"/>
      <c r="X751"/>
    </row>
    <row r="752" spans="14:24" s="3" customFormat="1" ht="12" x14ac:dyDescent="0.15">
      <c r="N752"/>
      <c r="O752"/>
      <c r="P752"/>
      <c r="Q752"/>
      <c r="R752"/>
      <c r="S752"/>
      <c r="T752"/>
      <c r="U752"/>
      <c r="V752"/>
      <c r="W752"/>
      <c r="X752"/>
    </row>
    <row r="753" spans="13:24" s="3" customFormat="1" ht="12" x14ac:dyDescent="0.15">
      <c r="N753"/>
      <c r="O753"/>
      <c r="P753"/>
      <c r="Q753"/>
      <c r="R753"/>
      <c r="S753"/>
      <c r="T753"/>
      <c r="U753"/>
      <c r="V753"/>
      <c r="W753"/>
      <c r="X753"/>
    </row>
    <row r="760" spans="13:24" x14ac:dyDescent="0.15">
      <c r="M760" s="1"/>
    </row>
    <row r="769" spans="2:13" x14ac:dyDescent="0.15">
      <c r="M769" s="1"/>
    </row>
    <row r="770" spans="2:13" x14ac:dyDescent="0.15">
      <c r="M770" s="1"/>
    </row>
    <row r="772" spans="2:13" x14ac:dyDescent="0.15">
      <c r="B772" s="1" t="s">
        <v>70</v>
      </c>
      <c r="C772" s="1">
        <v>64517015061.070007</v>
      </c>
      <c r="D772" s="1">
        <v>142781951.69076002</v>
      </c>
      <c r="E772" s="1">
        <v>223519600.38912001</v>
      </c>
      <c r="F772" s="1">
        <v>388109.17900416674</v>
      </c>
      <c r="G772" s="1">
        <v>366689661.25888419</v>
      </c>
      <c r="L772" s="1">
        <v>65026029202.279999</v>
      </c>
    </row>
    <row r="773" spans="2:13" x14ac:dyDescent="0.15">
      <c r="B773" s="1" t="s">
        <v>69</v>
      </c>
      <c r="C773" s="1">
        <v>0</v>
      </c>
      <c r="D773" s="1">
        <v>0</v>
      </c>
      <c r="E773" s="1">
        <v>0</v>
      </c>
      <c r="F773" s="1">
        <v>0</v>
      </c>
      <c r="G773" s="1">
        <v>0</v>
      </c>
      <c r="L773" s="1">
        <v>0</v>
      </c>
    </row>
  </sheetData>
  <mergeCells count="19">
    <mergeCell ref="B98:L98"/>
    <mergeCell ref="B99:L99"/>
    <mergeCell ref="B100:L100"/>
    <mergeCell ref="B101:L101"/>
    <mergeCell ref="D103:E103"/>
    <mergeCell ref="D104:E104"/>
    <mergeCell ref="B55:B58"/>
    <mergeCell ref="C55:C56"/>
    <mergeCell ref="D55:G56"/>
    <mergeCell ref="H55:K55"/>
    <mergeCell ref="L55:L56"/>
    <mergeCell ref="H56:J56"/>
    <mergeCell ref="B2:L2"/>
    <mergeCell ref="B6:B9"/>
    <mergeCell ref="C6:C7"/>
    <mergeCell ref="D6:G7"/>
    <mergeCell ref="H6:K6"/>
    <mergeCell ref="L6:L7"/>
    <mergeCell ref="H7:J7"/>
  </mergeCells>
  <conditionalFormatting sqref="D61:L62 D66:I66 D86:G87 D88:H95 D68:I76 I86:I95 D63:K65 C31:L31 D80:L80 C97:L97 J83:L83 D83:I84 C34:L35">
    <cfRule type="cellIs" dxfId="51" priority="47" operator="lessThan">
      <formula>0</formula>
    </cfRule>
  </conditionalFormatting>
  <conditionalFormatting sqref="D85:I85 H86:H87">
    <cfRule type="cellIs" dxfId="50" priority="46" operator="lessThan">
      <formula>0</formula>
    </cfRule>
  </conditionalFormatting>
  <conditionalFormatting sqref="J85:J87 L85">
    <cfRule type="cellIs" dxfId="49" priority="44" operator="lessThan">
      <formula>0</formula>
    </cfRule>
  </conditionalFormatting>
  <conditionalFormatting sqref="J88:L95 J66:L66 L63:L65 J68:L76 L86:L87 J84 L84">
    <cfRule type="cellIs" dxfId="48" priority="45" operator="lessThan">
      <formula>0</formula>
    </cfRule>
  </conditionalFormatting>
  <conditionalFormatting sqref="I37:I42 C12:L13 C18:K18 C37:C38 E37:H38 C39:H42 C14:I17 C48:L48 C44:I46 C19:I27">
    <cfRule type="cellIs" dxfId="47" priority="52" operator="lessThan">
      <formula>0</formula>
    </cfRule>
  </conditionalFormatting>
  <conditionalFormatting sqref="C36:I36 D37:D38">
    <cfRule type="cellIs" dxfId="46" priority="51" operator="lessThan">
      <formula>0</formula>
    </cfRule>
  </conditionalFormatting>
  <conditionalFormatting sqref="J36:K36">
    <cfRule type="cellIs" dxfId="45" priority="49" operator="lessThan">
      <formula>0</formula>
    </cfRule>
  </conditionalFormatting>
  <conditionalFormatting sqref="L18 J14:L17 J19:L27 J37:K38 J39:L42 J44:L46">
    <cfRule type="cellIs" dxfId="44" priority="50" operator="lessThan">
      <formula>0</formula>
    </cfRule>
  </conditionalFormatting>
  <conditionalFormatting sqref="C49:L50">
    <cfRule type="cellIs" dxfId="43" priority="48" operator="lessThan">
      <formula>0</formula>
    </cfRule>
  </conditionalFormatting>
  <conditionalFormatting sqref="E78:I79">
    <cfRule type="cellIs" dxfId="42" priority="43" operator="lessThan">
      <formula>0</formula>
    </cfRule>
  </conditionalFormatting>
  <conditionalFormatting sqref="J78:L79">
    <cfRule type="cellIs" dxfId="41" priority="42" operator="lessThan">
      <formula>0</formula>
    </cfRule>
  </conditionalFormatting>
  <conditionalFormatting sqref="D77:I77">
    <cfRule type="cellIs" dxfId="40" priority="41" operator="lessThan">
      <formula>0</formula>
    </cfRule>
  </conditionalFormatting>
  <conditionalFormatting sqref="J77:L77">
    <cfRule type="cellIs" dxfId="39" priority="40" operator="lessThan">
      <formula>0</formula>
    </cfRule>
  </conditionalFormatting>
  <conditionalFormatting sqref="C29:C30 E29:I30">
    <cfRule type="cellIs" dxfId="38" priority="39" operator="lessThan">
      <formula>0</formula>
    </cfRule>
  </conditionalFormatting>
  <conditionalFormatting sqref="J29:K30">
    <cfRule type="cellIs" dxfId="37" priority="38" operator="lessThan">
      <formula>0</formula>
    </cfRule>
  </conditionalFormatting>
  <conditionalFormatting sqref="C28:I28">
    <cfRule type="cellIs" dxfId="36" priority="37" operator="lessThan">
      <formula>0</formula>
    </cfRule>
  </conditionalFormatting>
  <conditionalFormatting sqref="J28:L28">
    <cfRule type="cellIs" dxfId="35" priority="36" operator="lessThan">
      <formula>0</formula>
    </cfRule>
  </conditionalFormatting>
  <conditionalFormatting sqref="D67:L67">
    <cfRule type="cellIs" dxfId="34" priority="35" operator="lessThan">
      <formula>0</formula>
    </cfRule>
  </conditionalFormatting>
  <conditionalFormatting sqref="D29:D30">
    <cfRule type="cellIs" dxfId="33" priority="34" operator="lessThan">
      <formula>0</formula>
    </cfRule>
  </conditionalFormatting>
  <conditionalFormatting sqref="L29:L30">
    <cfRule type="cellIs" dxfId="32" priority="33" operator="lessThan">
      <formula>0</formula>
    </cfRule>
  </conditionalFormatting>
  <conditionalFormatting sqref="L36:L38">
    <cfRule type="cellIs" dxfId="31" priority="32" operator="lessThan">
      <formula>0</formula>
    </cfRule>
  </conditionalFormatting>
  <conditionalFormatting sqref="D78:D79">
    <cfRule type="cellIs" dxfId="30" priority="31" operator="lessThan">
      <formula>0</formula>
    </cfRule>
  </conditionalFormatting>
  <conditionalFormatting sqref="K85:K87">
    <cfRule type="cellIs" dxfId="29" priority="29" operator="lessThan">
      <formula>0</formula>
    </cfRule>
  </conditionalFormatting>
  <conditionalFormatting sqref="K84">
    <cfRule type="cellIs" dxfId="28" priority="30" operator="lessThan">
      <formula>0</formula>
    </cfRule>
  </conditionalFormatting>
  <conditionalFormatting sqref="D96:I96">
    <cfRule type="cellIs" dxfId="27" priority="28" operator="lessThan">
      <formula>0</formula>
    </cfRule>
  </conditionalFormatting>
  <conditionalFormatting sqref="J96:L96">
    <cfRule type="cellIs" dxfId="26" priority="27" operator="lessThan">
      <formula>0</formula>
    </cfRule>
  </conditionalFormatting>
  <conditionalFormatting sqref="C47:I47">
    <cfRule type="cellIs" dxfId="25" priority="26" operator="lessThan">
      <formula>0</formula>
    </cfRule>
  </conditionalFormatting>
  <conditionalFormatting sqref="J47:L47">
    <cfRule type="cellIs" dxfId="24" priority="25" operator="lessThan">
      <formula>0</formula>
    </cfRule>
  </conditionalFormatting>
  <conditionalFormatting sqref="C43:I43">
    <cfRule type="cellIs" dxfId="23" priority="24" operator="lessThan">
      <formula>0</formula>
    </cfRule>
  </conditionalFormatting>
  <conditionalFormatting sqref="J43:L43">
    <cfRule type="cellIs" dxfId="22" priority="23" operator="lessThan">
      <formula>0</formula>
    </cfRule>
  </conditionalFormatting>
  <conditionalFormatting sqref="D11:L11">
    <cfRule type="cellIs" dxfId="21" priority="22" operator="lessThan">
      <formula>0</formula>
    </cfRule>
  </conditionalFormatting>
  <conditionalFormatting sqref="C11">
    <cfRule type="cellIs" dxfId="20" priority="21" operator="lessThan">
      <formula>0</formula>
    </cfRule>
  </conditionalFormatting>
  <conditionalFormatting sqref="D60:L60">
    <cfRule type="cellIs" dxfId="19" priority="20" operator="lessThan">
      <formula>0</formula>
    </cfRule>
  </conditionalFormatting>
  <conditionalFormatting sqref="C68:C69 C71:C76 C61:C66 C87:C96 C80:C84">
    <cfRule type="cellIs" dxfId="18" priority="19" operator="lessThan">
      <formula>0</formula>
    </cfRule>
  </conditionalFormatting>
  <conditionalFormatting sqref="C85">
    <cfRule type="cellIs" dxfId="17" priority="18" operator="lessThan">
      <formula>0</formula>
    </cfRule>
  </conditionalFormatting>
  <conditionalFormatting sqref="C78:C79">
    <cfRule type="cellIs" dxfId="16" priority="17" operator="lessThan">
      <formula>0</formula>
    </cfRule>
  </conditionalFormatting>
  <conditionalFormatting sqref="C77">
    <cfRule type="cellIs" dxfId="15" priority="16" operator="lessThan">
      <formula>0</formula>
    </cfRule>
  </conditionalFormatting>
  <conditionalFormatting sqref="C67">
    <cfRule type="cellIs" dxfId="14" priority="15" operator="lessThan">
      <formula>0</formula>
    </cfRule>
  </conditionalFormatting>
  <conditionalFormatting sqref="C70">
    <cfRule type="cellIs" dxfId="13" priority="14" operator="lessThan">
      <formula>0</formula>
    </cfRule>
  </conditionalFormatting>
  <conditionalFormatting sqref="C86">
    <cfRule type="cellIs" dxfId="12" priority="13" operator="lessThan">
      <formula>0</formula>
    </cfRule>
  </conditionalFormatting>
  <conditionalFormatting sqref="C60">
    <cfRule type="cellIs" dxfId="11" priority="12" operator="lessThan">
      <formula>0</formula>
    </cfRule>
  </conditionalFormatting>
  <conditionalFormatting sqref="E82:I82">
    <cfRule type="cellIs" dxfId="10" priority="11" operator="lessThan">
      <formula>0</formula>
    </cfRule>
  </conditionalFormatting>
  <conditionalFormatting sqref="J82:L82">
    <cfRule type="cellIs" dxfId="9" priority="10" operator="lessThan">
      <formula>0</formula>
    </cfRule>
  </conditionalFormatting>
  <conditionalFormatting sqref="C81:L81">
    <cfRule type="cellIs" dxfId="8" priority="9" operator="lessThan">
      <formula>0</formula>
    </cfRule>
  </conditionalFormatting>
  <conditionalFormatting sqref="J81:L81">
    <cfRule type="cellIs" dxfId="7" priority="8" operator="lessThan">
      <formula>0</formula>
    </cfRule>
  </conditionalFormatting>
  <conditionalFormatting sqref="D82">
    <cfRule type="cellIs" dxfId="6" priority="7" operator="lessThan">
      <formula>0</formula>
    </cfRule>
  </conditionalFormatting>
  <conditionalFormatting sqref="E33:I33">
    <cfRule type="cellIs" dxfId="5" priority="6" operator="lessThan">
      <formula>0</formula>
    </cfRule>
  </conditionalFormatting>
  <conditionalFormatting sqref="J33:K33">
    <cfRule type="cellIs" dxfId="4" priority="5" operator="lessThan">
      <formula>0</formula>
    </cfRule>
  </conditionalFormatting>
  <conditionalFormatting sqref="D33">
    <cfRule type="cellIs" dxfId="3" priority="4" operator="lessThan">
      <formula>0</formula>
    </cfRule>
  </conditionalFormatting>
  <conditionalFormatting sqref="L33">
    <cfRule type="cellIs" dxfId="2" priority="3" operator="lessThan">
      <formula>0</formula>
    </cfRule>
  </conditionalFormatting>
  <conditionalFormatting sqref="C33">
    <cfRule type="cellIs" dxfId="1" priority="2" operator="lessThan">
      <formula>0</formula>
    </cfRule>
  </conditionalFormatting>
  <conditionalFormatting sqref="C32:L32">
    <cfRule type="cellIs" dxfId="0" priority="1" operator="lessThan">
      <formula>0</formula>
    </cfRule>
  </conditionalFormatting>
  <printOptions horizontalCentered="1"/>
  <pageMargins left="0.11811023622047245" right="0.11811023622047245" top="0.39370078740157483" bottom="0.39370078740157483" header="0.31496062992125984" footer="0.31496062992125984"/>
  <pageSetup paperSize="9"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Rl.12</vt:lpstr>
      <vt:lpstr>Rl.12!Area_de_impressao</vt:lpstr>
    </vt:vector>
  </TitlesOfParts>
  <Company>SMF - Secretaria de Finanças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Souza Silva</dc:creator>
  <cp:lastModifiedBy>Jose De Souza Silva</cp:lastModifiedBy>
  <dcterms:created xsi:type="dcterms:W3CDTF">2020-01-08T22:05:05Z</dcterms:created>
  <dcterms:modified xsi:type="dcterms:W3CDTF">2020-01-08T22:08:07Z</dcterms:modified>
</cp:coreProperties>
</file>