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drawings/drawing17.xml" ContentType="application/vnd.openxmlformats-officedocument.drawing+xml"/>
  <Override PartName="/xl/worksheets/sheet9.xml" ContentType="application/vnd.openxmlformats-officedocument.spreadsheetml.worksheet+xml"/>
  <Override PartName="/xl/drawings/drawing19.xml" ContentType="application/vnd.openxmlformats-officedocument.drawing+xml"/>
  <Override PartName="/xl/worksheets/sheet10.xml" ContentType="application/vnd.openxmlformats-officedocument.spreadsheetml.worksheet+xml"/>
  <Override PartName="/xl/drawings/drawing2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docx" ContentType="application/vnd.openxmlformats-officedocument.wordprocessingml.document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30" yWindow="345" windowWidth="10875" windowHeight="9120" activeTab="0"/>
  </bookViews>
  <sheets>
    <sheet name="Canais atendimento" sheetId="1" r:id="rId1"/>
    <sheet name="Protocolos" sheetId="2" r:id="rId2"/>
    <sheet name="ASSUNTOS" sheetId="3" r:id="rId3"/>
    <sheet name="UNIDADES" sheetId="4" r:id="rId4"/>
    <sheet name="10 ASSUNTOS + demandados" sheetId="5" r:id="rId5"/>
    <sheet name="Linha do tempo 10+ assuntos(md)" sheetId="6" r:id="rId6"/>
    <sheet name="Ranking PR +demandads Julho2018" sheetId="7" r:id="rId7"/>
    <sheet name="10+ Jul 18 Assunto x Unidade" sheetId="8" r:id="rId8"/>
    <sheet name="Distribuição entradas na PR's" sheetId="9" r:id="rId9"/>
    <sheet name="Plan3" sheetId="10" state="hidden" r:id="rId10"/>
    <sheet name="Plan14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<sst xmlns="http://schemas.openxmlformats.org/spreadsheetml/2006/main" count="428" uniqueCount="315">
  <si>
    <t>Telefone</t>
  </si>
  <si>
    <t>Prefeitura Regional Sé</t>
  </si>
  <si>
    <t>Secretaria Municipal de Direitos Humanos e Cidadania</t>
  </si>
  <si>
    <t>Árvore</t>
  </si>
  <si>
    <t>Animal agressor e/ou invasor</t>
  </si>
  <si>
    <t>Remoção de grandes objetos</t>
  </si>
  <si>
    <t>Fiscalização de obras</t>
  </si>
  <si>
    <t>Estabelecimentos comerciais, indústrias e serviços</t>
  </si>
  <si>
    <t>Buraco e pavimentação</t>
  </si>
  <si>
    <t>Ponto viciado, entulho e caçamba de entulho</t>
  </si>
  <si>
    <t>Veículos abandonados</t>
  </si>
  <si>
    <t>Varrição e limpeza urbana</t>
  </si>
  <si>
    <t>Drenagem de água de chuva</t>
  </si>
  <si>
    <t>Prefeitura Regional Parelheiros</t>
  </si>
  <si>
    <t>Prefeitura Regional Itaquera</t>
  </si>
  <si>
    <t>População ou pessoa em situação de rua</t>
  </si>
  <si>
    <t>Leve Leite</t>
  </si>
  <si>
    <t>Prefeitura Regional São Miguel Paulista</t>
  </si>
  <si>
    <t>Capinação e roçada de áreas verdes</t>
  </si>
  <si>
    <t>Prefeitura Regional Capela do Socorro</t>
  </si>
  <si>
    <t>Prefeitura Regional Freguesia/Brasilândia</t>
  </si>
  <si>
    <t>Secretaria Municipal do Verde e do Meio Ambiente</t>
  </si>
  <si>
    <t>Secretaria Municipal de Mobilidade e Transportes</t>
  </si>
  <si>
    <t>Secretaria Municipal de Esportes e Lazer</t>
  </si>
  <si>
    <t>Prefeitura Regional Ipiranga</t>
  </si>
  <si>
    <t>Secretaria Municipal de Educação</t>
  </si>
  <si>
    <t>Prefeitura Regional Mooca</t>
  </si>
  <si>
    <t>Áreas municipais</t>
  </si>
  <si>
    <t>AMLURB</t>
  </si>
  <si>
    <t>Campo Limpo</t>
  </si>
  <si>
    <t>Pinheiros</t>
  </si>
  <si>
    <t>Prefeitura Regional Jaçanã/Tremembé</t>
  </si>
  <si>
    <t>Prefeitura Regional Vila Mariana</t>
  </si>
  <si>
    <t>Secretaria Municipal da Fazenda</t>
  </si>
  <si>
    <t>Elogio</t>
  </si>
  <si>
    <t>Terrenos e imóveis</t>
  </si>
  <si>
    <t>Valets e estacionamentos particulares</t>
  </si>
  <si>
    <t>Prefeitura Regional Pirituba/Jaraguá</t>
  </si>
  <si>
    <t>Itaquera</t>
  </si>
  <si>
    <t>Sugestão</t>
  </si>
  <si>
    <t>Secretaria Municipal da Saúde</t>
  </si>
  <si>
    <t>Pontos de ônibus</t>
  </si>
  <si>
    <t>Calçadas, guias e postes</t>
  </si>
  <si>
    <t>Central 156</t>
  </si>
  <si>
    <t>Prefeitura Regional Santo Amaro</t>
  </si>
  <si>
    <t>Secretaria Municipal de Habitação</t>
  </si>
  <si>
    <t>Publicidade e poluição visual</t>
  </si>
  <si>
    <t>Prefeitura Regional Pinheiros</t>
  </si>
  <si>
    <t>Coleta de resíduos de serviços de saúde</t>
  </si>
  <si>
    <t>Prefeitura Regional Casa Verde</t>
  </si>
  <si>
    <t>Prefeitura Regional Jabaquara</t>
  </si>
  <si>
    <t>Fiscalização de infrações de trânsito</t>
  </si>
  <si>
    <t>Cidade Ademar</t>
  </si>
  <si>
    <t>Prefeitura Regional Cidade Ademar</t>
  </si>
  <si>
    <t>Instalações esportivas</t>
  </si>
  <si>
    <t>Mooca</t>
  </si>
  <si>
    <t>Animal em via pública</t>
  </si>
  <si>
    <t>Prefeitura Regional Santana/Tucuruvi</t>
  </si>
  <si>
    <t>Prefeitura Regional de Aricanduva</t>
  </si>
  <si>
    <t>Secretaria do Governo Municipal</t>
  </si>
  <si>
    <t>Praças</t>
  </si>
  <si>
    <t>Prefeitura Regional de Campo Limpo</t>
  </si>
  <si>
    <t>Córregos</t>
  </si>
  <si>
    <t>Prefeitura Regional Penha</t>
  </si>
  <si>
    <t>Coleta seletiva</t>
  </si>
  <si>
    <t>Criação inadequada de animais</t>
  </si>
  <si>
    <t>Prefeitura Regional Lapa</t>
  </si>
  <si>
    <t>Acessibilidade em edificações</t>
  </si>
  <si>
    <t>Esgoto e água usada</t>
  </si>
  <si>
    <t>Numeração de imóveis</t>
  </si>
  <si>
    <t>Prefeitura Regional Vila Maria/Vila Guilherme</t>
  </si>
  <si>
    <t>Ambulantes</t>
  </si>
  <si>
    <t>Secretaria Municipal de Urbanismo e Licenciamento</t>
  </si>
  <si>
    <t>Secretaria Municipal de Segurança Urbana</t>
  </si>
  <si>
    <t>Prefeitura Regional Sapopemba</t>
  </si>
  <si>
    <t>Prefeitura Regional Guaianases</t>
  </si>
  <si>
    <t>Prefeitura Regional Itaim Paulista</t>
  </si>
  <si>
    <t>Circulação de veículos</t>
  </si>
  <si>
    <t>Prefeitura Regional de Butantã</t>
  </si>
  <si>
    <t>Itaim Paulista</t>
  </si>
  <si>
    <t>Santo Amaro</t>
  </si>
  <si>
    <t>Ipiranga</t>
  </si>
  <si>
    <t>Prefeitura Regional Vila Prudente</t>
  </si>
  <si>
    <t>Secretaria Municipal de Gestão</t>
  </si>
  <si>
    <t>Praça de Atendimento</t>
  </si>
  <si>
    <t>Secretaria Municipal do Trabalho e Empreendedorismo</t>
  </si>
  <si>
    <t>Jabaquara</t>
  </si>
  <si>
    <t>Guias rebaixadas</t>
  </si>
  <si>
    <t>Wi-Fi Livre SP</t>
  </si>
  <si>
    <t>Placas com nome de rua</t>
  </si>
  <si>
    <t>Lapa</t>
  </si>
  <si>
    <t>Conduta de trabalho do motorista, cobrador e fiscal de ônibus</t>
  </si>
  <si>
    <t>Ferro velho</t>
  </si>
  <si>
    <t>Secretaria Municipal de Assistência e Desenvolvimento Social</t>
  </si>
  <si>
    <t>Circulação de pedestres</t>
  </si>
  <si>
    <t>Ecoponto</t>
  </si>
  <si>
    <t>Casa Verde</t>
  </si>
  <si>
    <t>Iluminação pública</t>
  </si>
  <si>
    <t>Prefeitura Regional Perus</t>
  </si>
  <si>
    <t>SPTrans</t>
  </si>
  <si>
    <t>Parques</t>
  </si>
  <si>
    <t>Secretaria Municipal da Pessoa com Deficiência</t>
  </si>
  <si>
    <t>Conduta de funcionários</t>
  </si>
  <si>
    <t>Programa Renda Mínima</t>
  </si>
  <si>
    <t>Aricanduva</t>
  </si>
  <si>
    <t xml:space="preserve">Processo Administrativo </t>
  </si>
  <si>
    <t>Prefeitura Regional M'Boi Mirim</t>
  </si>
  <si>
    <t>Prefeitura Regional São Mateus</t>
  </si>
  <si>
    <t>Secretaria Municipal de Inovação e Tecnologia</t>
  </si>
  <si>
    <t>Prefeitura Regional Ermelino Matarazzo</t>
  </si>
  <si>
    <t>SMADS</t>
  </si>
  <si>
    <t>Coleta de lixo domiciliar</t>
  </si>
  <si>
    <t>CEUS</t>
  </si>
  <si>
    <t>Dengue/chikungunya/zika (mosquito aedes aegypti)</t>
  </si>
  <si>
    <t>Unidades escolares</t>
  </si>
  <si>
    <t>Lixeiras públicas</t>
  </si>
  <si>
    <t>Autorizações especiais de trânsito</t>
  </si>
  <si>
    <t>Multas de trânsito</t>
  </si>
  <si>
    <t>Planetário</t>
  </si>
  <si>
    <t>Poluição do ar</t>
  </si>
  <si>
    <t>Consultas médicas em atenção especializada ambulatorial</t>
  </si>
  <si>
    <t>Registro Geral do Animal - RGA</t>
  </si>
  <si>
    <t>Servidores da SME</t>
  </si>
  <si>
    <t>Alimentação Escolar</t>
  </si>
  <si>
    <t>Segurança de edificação</t>
  </si>
  <si>
    <t>IPTU - Imposto Predial e Territorial Urbano</t>
  </si>
  <si>
    <t xml:space="preserve">Qualidade de Atendimento </t>
  </si>
  <si>
    <t>Defesa civil</t>
  </si>
  <si>
    <t xml:space="preserve">Poluição Sonora </t>
  </si>
  <si>
    <t>Secretaria Municipal de Cultura</t>
  </si>
  <si>
    <t>Controladoria Geral do Município - Ouvidoria Geral</t>
  </si>
  <si>
    <t>SIGRC - Sistema Integrado de Gerenciamento e Relacionamento com o Cidadão</t>
  </si>
  <si>
    <t>ATENDIMENTOS</t>
  </si>
  <si>
    <t>Média</t>
  </si>
  <si>
    <t>Formulário eletrônico</t>
  </si>
  <si>
    <t>Pessoalmente/Carta*</t>
  </si>
  <si>
    <t>TOTAL</t>
  </si>
  <si>
    <t>*A partir de Junho/18 as cartas passaram a ser contabilizadas juntamente com o atendimento pessoal</t>
  </si>
  <si>
    <t>Meses</t>
  </si>
  <si>
    <t>Protocolos</t>
  </si>
  <si>
    <t>Variação**</t>
  </si>
  <si>
    <t>jan/18*</t>
  </si>
  <si>
    <t>* Variação percentual em relação ao mês imediatamente anterior.</t>
  </si>
  <si>
    <t>ASSUNTO (Guia Portal 156)*</t>
  </si>
  <si>
    <t>Animais que podem causar doenças e agravos à saúde**</t>
  </si>
  <si>
    <t>Apoio à aprendizagem</t>
  </si>
  <si>
    <t>ATENDE</t>
  </si>
  <si>
    <t>Bilhete único</t>
  </si>
  <si>
    <t xml:space="preserve">Cadastro para demanda de moradia </t>
  </si>
  <si>
    <t>CADIN - Cadastro Informativo Municipal</t>
  </si>
  <si>
    <t>Cadastro único</t>
  </si>
  <si>
    <t>CCM - Cadastro de contribuintes mobiliários</t>
  </si>
  <si>
    <t>Cemitérios</t>
  </si>
  <si>
    <t>Centro de Apoio ao Trabalho e Empreendedorisco - CATE</t>
  </si>
  <si>
    <t xml:space="preserve">Ciclovias, ciclofaixas e outros </t>
  </si>
  <si>
    <t>Colmeia e vespeiro, pernilongo e mosquito**</t>
  </si>
  <si>
    <t>Comida de rua e foodtruck</t>
  </si>
  <si>
    <t>Condições sanitárias inadequadas</t>
  </si>
  <si>
    <t>Conduta de funcionário da CET</t>
  </si>
  <si>
    <t>Consulta em atenção básica</t>
  </si>
  <si>
    <t>CPOM - Cadastro de Prestadores de Serviço de Outro Município</t>
  </si>
  <si>
    <t>Criança e adolescente</t>
  </si>
  <si>
    <t>Desapropiação</t>
  </si>
  <si>
    <t>Empreenda fácil</t>
  </si>
  <si>
    <t>e-SIC</t>
  </si>
  <si>
    <t>Estacionamento de veículo na via</t>
  </si>
  <si>
    <t>Estacionamento reservado/preferêncial</t>
  </si>
  <si>
    <t>Eventos</t>
  </si>
  <si>
    <t>Exames em atenção especializada ambulatorial</t>
  </si>
  <si>
    <t>Exames, vacinas e castração</t>
  </si>
  <si>
    <t>Exumação e translados/transferência de corpos</t>
  </si>
  <si>
    <t>Feira livre</t>
  </si>
  <si>
    <t>Grande gerador de resíduos (serviço, comércio, indústria)</t>
  </si>
  <si>
    <t>Guarda Civíl Metropolitana - GCM</t>
  </si>
  <si>
    <t>Hospital veterinário público</t>
  </si>
  <si>
    <t>Idoso</t>
  </si>
  <si>
    <t>Inspeção veícular</t>
  </si>
  <si>
    <t>Interferências no trânsito</t>
  </si>
  <si>
    <t>ISS - Imposto sobre serviços</t>
  </si>
  <si>
    <t>ITBI - Imposto sobre transmissão de bens imóveis</t>
  </si>
  <si>
    <t>Leve leite</t>
  </si>
  <si>
    <t>LGBTI</t>
  </si>
  <si>
    <t>Licenciamento Ambiental</t>
  </si>
  <si>
    <t>Linhas e intinerários de ônibus</t>
  </si>
  <si>
    <t xml:space="preserve">Locais com lotação superior a 250 pessoas (cinemas, teatros, casas de shows) </t>
  </si>
  <si>
    <t>Má conduta de funcionários</t>
  </si>
  <si>
    <t>Manutenção e sinalização de trânsito</t>
  </si>
  <si>
    <t>Material e uniforme escolar</t>
  </si>
  <si>
    <t>Não especificado***</t>
  </si>
  <si>
    <t>NFP-e - Nota Fiscal Paulistana</t>
  </si>
  <si>
    <t xml:space="preserve">Obras na via </t>
  </si>
  <si>
    <t>Ocupação irregular</t>
  </si>
  <si>
    <t>Olho Vivo</t>
  </si>
  <si>
    <t>Outros</t>
  </si>
  <si>
    <t>Outras reclamações e denúncias</t>
  </si>
  <si>
    <t>Ouvidoria da saúde</t>
  </si>
  <si>
    <t>Parcelamento de tributos</t>
  </si>
  <si>
    <t>Poluição sonora - PSIU</t>
  </si>
  <si>
    <t>Portal 156</t>
  </si>
  <si>
    <t>Procedimentos cirúrgicos em regime de hospital Dia - Rede Hora Certa</t>
  </si>
  <si>
    <t xml:space="preserve">Processos administrativos </t>
  </si>
  <si>
    <t>Programa bolsa família</t>
  </si>
  <si>
    <t>Programa Operação Trabalho / Hortas e Viveiros</t>
  </si>
  <si>
    <t>Qualidade de atendimento</t>
  </si>
  <si>
    <t xml:space="preserve">Reciclagem </t>
  </si>
  <si>
    <t>Rios e córregos</t>
  </si>
  <si>
    <t>Ruas, vilas, vielas e escadarias</t>
  </si>
  <si>
    <t>Taxi/Aplicativos</t>
  </si>
  <si>
    <t>Terminal, corredor e estação</t>
  </si>
  <si>
    <t xml:space="preserve">Transporte Escolar </t>
  </si>
  <si>
    <t>Total</t>
  </si>
  <si>
    <t xml:space="preserve">* Em decorrência da troca de sistema ocorrida em Dez/2016, a metodologia atualmente aplicada para a classificação dos assuntos é a Guia de Serviços do Portal 156.  As naturezas das manifestações do antigo sistema, que não guardavam correspondência com a classificação dos assuntos atualmente utilizada foram agrupadas em "Não especificado" para os meses de novembro e dezembro de 2017.
</t>
  </si>
  <si>
    <t>**Os assunto "colmeia e vespeiro, pernilongo e mosquito"  passou a ser classificado como um serviço dentro do assunto "animais que podem causar doenças e agravos à saúde"  no protal 156 a partir de maio/2018</t>
  </si>
  <si>
    <t>***Os protocolos classificadas como assunto não especificado, são reclamações recebidas no sistema sem que se tenha o registro do assunto demandado.</t>
  </si>
  <si>
    <t>Unidades PMSP</t>
  </si>
  <si>
    <t>Secretaria Especial de Comunicação</t>
  </si>
  <si>
    <t>Secretaria Especial de Relações Governamentais</t>
  </si>
  <si>
    <t>Secretaria Municipal de Desestatização e Parcerias</t>
  </si>
  <si>
    <t>Secretaria Municipal de Infraestrutura Urbana e Obras**</t>
  </si>
  <si>
    <t>Secretaria Municipal de Justiça</t>
  </si>
  <si>
    <t>Secretaria Municipal de Relações Internacionais</t>
  </si>
  <si>
    <t>Secretaria Municipal das Prefeituras Regionais*</t>
  </si>
  <si>
    <t>Prefeitura Regional Cidade Tiradentes</t>
  </si>
  <si>
    <t>Autoridade Municipal de Limpeza  Urbana - AMLURB***</t>
  </si>
  <si>
    <t>Departamento de Iluminação Pública - ILUME***</t>
  </si>
  <si>
    <t>Serviço Funerário do Município de São Paulo***</t>
  </si>
  <si>
    <t>Superintendência das Usinas de Asfalto - SPUA***</t>
  </si>
  <si>
    <t>São Paulo Transportes - SPTRANS***</t>
  </si>
  <si>
    <t>São Paulo Turismo - SPTURIS***</t>
  </si>
  <si>
    <t>Não especificado****</t>
  </si>
  <si>
    <t>Órgão externo</t>
  </si>
  <si>
    <t>* A partir de abril/18 passou a ser de responsabilidade da Secretaria Municipal das Prefeituras Regionais, o Departamento de Iliminação Pública e o Serviço Funerário.</t>
  </si>
  <si>
    <t>** A partir de abril/18 a Secretaria Municipal de Obras e Serviços passou a se chamar Secretaria Municipal de Infraestrutura Urbana e Obras, com alterações das suas copetências. deixando de ser responsável pelo Departamento de Iluminação Pública e pelo Serviço Funerário, sendo que estas passaram a ser de responsabilidade da Secretaria Municipal das Prefeituras Regionais.</t>
  </si>
  <si>
    <t>***A partir de maio/18 foi individualizada a quantidade de entradas de AMLURB, ILUME, SPUA e Serviço Funerário do total de entradas da Secretaria Municipal das Prefeituras Regionais, assim como de CET e SPTRANS do total da Secretaria Municipal de Mobilidade e Transportes.</t>
  </si>
  <si>
    <t>****Os protocolos classificadas como unidade não especificada, são reclamações recebidas no sistema sem que se tenha o registro da unidade demandada.</t>
  </si>
  <si>
    <t>Sé</t>
  </si>
  <si>
    <t>Santana/Tucuruvi</t>
  </si>
  <si>
    <t>Penha</t>
  </si>
  <si>
    <t>Pirituba/Jaraguá</t>
  </si>
  <si>
    <t>Capela do Socorro</t>
  </si>
  <si>
    <t>Butantã</t>
  </si>
  <si>
    <t>V. Maria/V. Guilherme</t>
  </si>
  <si>
    <t>Freguesia/Brasilândia</t>
  </si>
  <si>
    <t>M'Boi Mirim</t>
  </si>
  <si>
    <t>Jaçanã/Tremembé</t>
  </si>
  <si>
    <t>Sapopemba</t>
  </si>
  <si>
    <t>V. Mariana</t>
  </si>
  <si>
    <t>S. Mateus</t>
  </si>
  <si>
    <t>V. Prudente</t>
  </si>
  <si>
    <t>Guaianases</t>
  </si>
  <si>
    <t>S. Miguel Paulista</t>
  </si>
  <si>
    <t>Parelheiros</t>
  </si>
  <si>
    <t>Perus</t>
  </si>
  <si>
    <t>Ermelino Matarazzo</t>
  </si>
  <si>
    <t>Cidade Tiradentes</t>
  </si>
  <si>
    <t xml:space="preserve">Total </t>
  </si>
  <si>
    <t>Prefeitura Regional</t>
  </si>
  <si>
    <t>PR-IQ</t>
  </si>
  <si>
    <t>PR-IP</t>
  </si>
  <si>
    <t>PR-PE</t>
  </si>
  <si>
    <t>PR-PJ</t>
  </si>
  <si>
    <t>PR-SE</t>
  </si>
  <si>
    <t>PR-ST</t>
  </si>
  <si>
    <t>PR-MO</t>
  </si>
  <si>
    <t>PR-AS</t>
  </si>
  <si>
    <t>PR-CV</t>
  </si>
  <si>
    <t>PR-FO</t>
  </si>
  <si>
    <t>PR-BT</t>
  </si>
  <si>
    <t>PR-LA</t>
  </si>
  <si>
    <t>PR-MG</t>
  </si>
  <si>
    <t>PR-MB</t>
  </si>
  <si>
    <t>PR-PI</t>
  </si>
  <si>
    <t>PR-AD</t>
  </si>
  <si>
    <t>PR-CS</t>
  </si>
  <si>
    <t>PR-VM</t>
  </si>
  <si>
    <t>PR-CL</t>
  </si>
  <si>
    <t>PR-AF</t>
  </si>
  <si>
    <t>PR-VP</t>
  </si>
  <si>
    <t>PR-IT</t>
  </si>
  <si>
    <t>PR-SM</t>
  </si>
  <si>
    <t>PR-JT</t>
  </si>
  <si>
    <t>PR-SP</t>
  </si>
  <si>
    <t>PR-MP</t>
  </si>
  <si>
    <t>PR-JÁ</t>
  </si>
  <si>
    <t>PR-G</t>
  </si>
  <si>
    <t>PR-EM</t>
  </si>
  <si>
    <t>PR-CT</t>
  </si>
  <si>
    <t>PR-PA</t>
  </si>
  <si>
    <t>PR-PR</t>
  </si>
  <si>
    <t>Total Geral</t>
  </si>
  <si>
    <t>SMC</t>
  </si>
  <si>
    <t>SMDS</t>
  </si>
  <si>
    <t>SMDHC</t>
  </si>
  <si>
    <t>SMPR*</t>
  </si>
  <si>
    <t>SME</t>
  </si>
  <si>
    <t>SPTRANS***</t>
  </si>
  <si>
    <t>SEME</t>
  </si>
  <si>
    <t>SMS</t>
  </si>
  <si>
    <t>SF</t>
  </si>
  <si>
    <t>SMG</t>
  </si>
  <si>
    <t>CET***</t>
  </si>
  <si>
    <t>SEHAB</t>
  </si>
  <si>
    <t>SIURB</t>
  </si>
  <si>
    <t>SVMA</t>
  </si>
  <si>
    <t>SMIT</t>
  </si>
  <si>
    <t>SMT</t>
  </si>
  <si>
    <t>SMSU</t>
  </si>
  <si>
    <t>SMTE</t>
  </si>
  <si>
    <t>SMIL</t>
  </si>
  <si>
    <t>SMUL</t>
  </si>
  <si>
    <t>Assuntos - 10 mais demandados (Média)</t>
  </si>
  <si>
    <t>ASSUNTO (Guia Portal 156)</t>
  </si>
  <si>
    <t>Assunto                                                              Unidade</t>
  </si>
  <si>
    <t>SMPR</t>
  </si>
  <si>
    <t>Companhia de Engenharia de Tráfego - CET***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</si>
</sst>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\-yy"/>
  </numFmts>
  <fonts count="49"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 "/>
      <family val="0"/>
    </font>
    <font>
      <b/>
      <sz val="11"/>
      <color indexed="8"/>
      <name val="Arial "/>
      <family val="0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 "/>
      <family val="0"/>
    </font>
    <font>
      <b/>
      <sz val="11"/>
      <color rgb="FF000000"/>
      <name val="Arial "/>
      <family val="0"/>
    </font>
    <font>
      <sz val="11"/>
      <color rgb="FF000000"/>
      <name val="Arial"/>
      <family val="2"/>
    </font>
    <font>
      <b/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2499700039625167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>
        <color rgb="FF000000"/>
      </bottom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 style="medium"/>
      <right style="medium"/>
      <top style="thin">
        <color rgb="FF000000"/>
      </top>
      <bottom style="medium"/>
    </border>
    <border>
      <left/>
      <right/>
      <top style="thin">
        <color rgb="FF000000"/>
      </top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 style="thin"/>
      <right style="thin"/>
      <top/>
      <bottom style="thin">
        <color rgb="FF000000"/>
      </bottom>
    </border>
    <border>
      <left style="medium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6" fillId="0" borderId="0">
      <alignment/>
      <protection/>
    </xf>
    <xf numFmtId="0" fontId="35" fillId="0" borderId="0" applyNumberFormat="0" applyFont="0" applyBorder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44" fillId="0" borderId="0" xfId="0" applyFont="1" applyAlignment="1">
      <alignment/>
    </xf>
    <xf numFmtId="0" fontId="44" fillId="33" borderId="10" xfId="0" applyFont="1" applyFill="1" applyBorder="1" applyAlignment="1">
      <alignment/>
    </xf>
    <xf numFmtId="17" fontId="44" fillId="33" borderId="11" xfId="0" applyNumberFormat="1" applyFont="1" applyFill="1" applyBorder="1" applyAlignment="1">
      <alignment horizontal="center"/>
    </xf>
    <xf numFmtId="17" fontId="44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3" fontId="45" fillId="0" borderId="14" xfId="0" applyNumberFormat="1" applyFont="1" applyBorder="1" applyAlignment="1">
      <alignment horizontal="center"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  <xf numFmtId="3" fontId="45" fillId="0" borderId="17" xfId="0" applyNumberFormat="1" applyFont="1" applyBorder="1" applyAlignment="1">
      <alignment horizontal="center"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3" fontId="45" fillId="0" borderId="20" xfId="0" applyNumberFormat="1" applyFont="1" applyBorder="1" applyAlignment="1">
      <alignment horizontal="center"/>
    </xf>
    <xf numFmtId="0" fontId="46" fillId="33" borderId="10" xfId="0" applyFont="1" applyFill="1" applyBorder="1" applyAlignment="1">
      <alignment/>
    </xf>
    <xf numFmtId="3" fontId="46" fillId="33" borderId="11" xfId="0" applyNumberFormat="1" applyFont="1" applyFill="1" applyBorder="1" applyAlignment="1">
      <alignment/>
    </xf>
    <xf numFmtId="3" fontId="46" fillId="33" borderId="10" xfId="0" applyNumberFormat="1" applyFont="1" applyFill="1" applyBorder="1" applyAlignment="1">
      <alignment/>
    </xf>
    <xf numFmtId="3" fontId="46" fillId="34" borderId="2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4" fillId="0" borderId="0" xfId="0" applyFont="1" applyFill="1" applyBorder="1" applyAlignment="1">
      <alignment/>
    </xf>
    <xf numFmtId="17" fontId="44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44" fillId="35" borderId="22" xfId="0" applyFont="1" applyFill="1" applyBorder="1" applyAlignment="1">
      <alignment horizontal="center"/>
    </xf>
    <xf numFmtId="17" fontId="44" fillId="35" borderId="23" xfId="0" applyNumberFormat="1" applyFont="1" applyFill="1" applyBorder="1" applyAlignment="1">
      <alignment horizontal="center"/>
    </xf>
    <xf numFmtId="3" fontId="47" fillId="0" borderId="23" xfId="0" applyNumberFormat="1" applyFont="1" applyFill="1" applyBorder="1" applyAlignment="1">
      <alignment horizontal="center"/>
    </xf>
    <xf numFmtId="2" fontId="47" fillId="0" borderId="23" xfId="0" applyNumberFormat="1" applyFont="1" applyFill="1" applyBorder="1" applyAlignment="1">
      <alignment horizontal="center"/>
    </xf>
    <xf numFmtId="17" fontId="44" fillId="35" borderId="22" xfId="0" applyNumberFormat="1" applyFont="1" applyFill="1" applyBorder="1" applyAlignment="1">
      <alignment horizontal="center"/>
    </xf>
    <xf numFmtId="17" fontId="44" fillId="35" borderId="24" xfId="0" applyNumberFormat="1" applyFont="1" applyFill="1" applyBorder="1" applyAlignment="1">
      <alignment horizontal="center"/>
    </xf>
    <xf numFmtId="3" fontId="47" fillId="0" borderId="25" xfId="0" applyNumberFormat="1" applyFont="1" applyFill="1" applyBorder="1" applyAlignment="1">
      <alignment horizontal="center"/>
    </xf>
    <xf numFmtId="2" fontId="47" fillId="0" borderId="25" xfId="0" applyNumberFormat="1" applyFont="1" applyFill="1" applyBorder="1" applyAlignment="1">
      <alignment horizontal="center"/>
    </xf>
    <xf numFmtId="17" fontId="44" fillId="35" borderId="26" xfId="0" applyNumberFormat="1" applyFont="1" applyFill="1" applyBorder="1" applyAlignment="1">
      <alignment horizontal="center"/>
    </xf>
    <xf numFmtId="3" fontId="47" fillId="0" borderId="27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2" fontId="47" fillId="0" borderId="0" xfId="0" applyNumberFormat="1" applyFont="1" applyFill="1" applyBorder="1" applyAlignment="1">
      <alignment horizontal="center"/>
    </xf>
    <xf numFmtId="17" fontId="44" fillId="35" borderId="25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6" borderId="10" xfId="0" applyFont="1" applyFill="1" applyBorder="1" applyAlignment="1">
      <alignment horizontal="center"/>
    </xf>
    <xf numFmtId="17" fontId="1" fillId="34" borderId="28" xfId="0" applyNumberFormat="1" applyFont="1" applyFill="1" applyBorder="1" applyAlignment="1">
      <alignment horizontal="center"/>
    </xf>
    <xf numFmtId="17" fontId="1" fillId="34" borderId="29" xfId="0" applyNumberFormat="1" applyFont="1" applyFill="1" applyBorder="1" applyAlignment="1">
      <alignment horizontal="center"/>
    </xf>
    <xf numFmtId="1" fontId="1" fillId="34" borderId="28" xfId="0" applyNumberFormat="1" applyFont="1" applyFill="1" applyBorder="1" applyAlignment="1">
      <alignment horizontal="center"/>
    </xf>
    <xf numFmtId="0" fontId="26" fillId="0" borderId="14" xfId="48" applyFill="1" applyBorder="1">
      <alignment/>
      <protection/>
    </xf>
    <xf numFmtId="0" fontId="26" fillId="0" borderId="30" xfId="48" applyBorder="1">
      <alignment/>
      <protection/>
    </xf>
    <xf numFmtId="0" fontId="26" fillId="0" borderId="31" xfId="48" applyBorder="1">
      <alignment/>
      <protection/>
    </xf>
    <xf numFmtId="0" fontId="26" fillId="0" borderId="32" xfId="48" applyBorder="1">
      <alignment/>
      <protection/>
    </xf>
    <xf numFmtId="0" fontId="26" fillId="0" borderId="33" xfId="48" applyBorder="1">
      <alignment/>
      <protection/>
    </xf>
    <xf numFmtId="1" fontId="0" fillId="0" borderId="14" xfId="0" applyNumberFormat="1" applyBorder="1" applyAlignment="1">
      <alignment/>
    </xf>
    <xf numFmtId="0" fontId="26" fillId="0" borderId="0" xfId="48">
      <alignment/>
      <protection/>
    </xf>
    <xf numFmtId="0" fontId="26" fillId="0" borderId="34" xfId="48" applyFill="1" applyBorder="1">
      <alignment/>
      <protection/>
    </xf>
    <xf numFmtId="0" fontId="26" fillId="0" borderId="35" xfId="48" applyBorder="1">
      <alignment/>
      <protection/>
    </xf>
    <xf numFmtId="0" fontId="26" fillId="0" borderId="36" xfId="48" applyBorder="1">
      <alignment/>
      <protection/>
    </xf>
    <xf numFmtId="0" fontId="26" fillId="0" borderId="37" xfId="48" applyBorder="1">
      <alignment/>
      <protection/>
    </xf>
    <xf numFmtId="0" fontId="26" fillId="0" borderId="38" xfId="48" applyBorder="1">
      <alignment/>
      <protection/>
    </xf>
    <xf numFmtId="1" fontId="0" fillId="0" borderId="34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25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5" fillId="36" borderId="10" xfId="0" applyFont="1" applyFill="1" applyBorder="1" applyAlignment="1">
      <alignment horizontal="right"/>
    </xf>
    <xf numFmtId="0" fontId="5" fillId="34" borderId="2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" fontId="0" fillId="0" borderId="0" xfId="0" applyNumberFormat="1" applyFill="1" applyBorder="1" applyAlignment="1">
      <alignment/>
    </xf>
    <xf numFmtId="1" fontId="0" fillId="0" borderId="46" xfId="0" applyNumberFormat="1" applyBorder="1" applyAlignment="1">
      <alignment/>
    </xf>
    <xf numFmtId="1" fontId="5" fillId="34" borderId="10" xfId="0" applyNumberFormat="1" applyFont="1" applyFill="1" applyBorder="1" applyAlignment="1">
      <alignment/>
    </xf>
    <xf numFmtId="0" fontId="44" fillId="0" borderId="0" xfId="49" applyFont="1" applyFill="1" applyAlignment="1">
      <alignment/>
    </xf>
    <xf numFmtId="0" fontId="1" fillId="34" borderId="10" xfId="0" applyFont="1" applyFill="1" applyBorder="1" applyAlignment="1">
      <alignment horizontal="center"/>
    </xf>
    <xf numFmtId="1" fontId="1" fillId="34" borderId="29" xfId="0" applyNumberFormat="1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39" xfId="0" applyFont="1" applyBorder="1" applyAlignment="1">
      <alignment/>
    </xf>
    <xf numFmtId="0" fontId="4" fillId="0" borderId="17" xfId="0" applyFont="1" applyBorder="1" applyAlignment="1">
      <alignment/>
    </xf>
    <xf numFmtId="0" fontId="47" fillId="0" borderId="39" xfId="0" applyFont="1" applyBorder="1" applyAlignment="1">
      <alignment/>
    </xf>
    <xf numFmtId="0" fontId="4" fillId="0" borderId="41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1" fillId="0" borderId="3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/>
    </xf>
    <xf numFmtId="0" fontId="1" fillId="0" borderId="47" xfId="0" applyFont="1" applyBorder="1" applyAlignment="1">
      <alignment horizontal="center" vertical="center" textRotation="90" wrapText="1"/>
    </xf>
    <xf numFmtId="0" fontId="4" fillId="0" borderId="48" xfId="0" applyFont="1" applyBorder="1" applyAlignment="1">
      <alignment/>
    </xf>
    <xf numFmtId="0" fontId="1" fillId="34" borderId="43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textRotation="90" wrapText="1"/>
    </xf>
    <xf numFmtId="0" fontId="1" fillId="34" borderId="49" xfId="0" applyFont="1" applyFill="1" applyBorder="1" applyAlignment="1">
      <alignment/>
    </xf>
    <xf numFmtId="1" fontId="1" fillId="34" borderId="1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1" fontId="1" fillId="0" borderId="0" xfId="0" applyNumberFormat="1" applyFont="1" applyFill="1" applyBorder="1" applyAlignment="1">
      <alignment horizontal="center"/>
    </xf>
    <xf numFmtId="1" fontId="4" fillId="0" borderId="14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8" fillId="0" borderId="0" xfId="49" applyFont="1" applyFill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34" borderId="29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5" fillId="37" borderId="21" xfId="0" applyFont="1" applyFill="1" applyBorder="1" applyAlignment="1">
      <alignment horizontal="right"/>
    </xf>
    <xf numFmtId="0" fontId="5" fillId="37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34" borderId="50" xfId="0" applyFont="1" applyFill="1" applyBorder="1" applyAlignment="1">
      <alignment/>
    </xf>
    <xf numFmtId="0" fontId="4" fillId="0" borderId="30" xfId="0" applyFont="1" applyBorder="1" applyAlignment="1">
      <alignment/>
    </xf>
    <xf numFmtId="0" fontId="4" fillId="0" borderId="32" xfId="0" applyFont="1" applyBorder="1" applyAlignment="1">
      <alignment/>
    </xf>
    <xf numFmtId="1" fontId="4" fillId="0" borderId="32" xfId="0" applyNumberFormat="1" applyFont="1" applyBorder="1" applyAlignment="1">
      <alignment/>
    </xf>
    <xf numFmtId="0" fontId="4" fillId="0" borderId="33" xfId="0" applyFont="1" applyFill="1" applyBorder="1" applyAlignment="1">
      <alignment/>
    </xf>
    <xf numFmtId="1" fontId="4" fillId="0" borderId="25" xfId="0" applyNumberFormat="1" applyFont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1" fontId="4" fillId="0" borderId="52" xfId="0" applyNumberFormat="1" applyFont="1" applyBorder="1" applyAlignment="1">
      <alignment/>
    </xf>
    <xf numFmtId="0" fontId="4" fillId="0" borderId="53" xfId="0" applyFont="1" applyFill="1" applyBorder="1" applyAlignment="1">
      <alignment/>
    </xf>
    <xf numFmtId="0" fontId="1" fillId="34" borderId="10" xfId="0" applyFont="1" applyFill="1" applyBorder="1" applyAlignment="1">
      <alignment horizontal="right"/>
    </xf>
    <xf numFmtId="17" fontId="1" fillId="34" borderId="49" xfId="0" applyNumberFormat="1" applyFont="1" applyFill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54" xfId="0" applyFont="1" applyBorder="1" applyAlignment="1">
      <alignment/>
    </xf>
    <xf numFmtId="0" fontId="1" fillId="34" borderId="21" xfId="0" applyFont="1" applyFill="1" applyBorder="1" applyAlignment="1">
      <alignment/>
    </xf>
    <xf numFmtId="1" fontId="1" fillId="34" borderId="21" xfId="0" applyNumberFormat="1" applyFont="1" applyFill="1" applyBorder="1" applyAlignment="1">
      <alignment/>
    </xf>
    <xf numFmtId="0" fontId="5" fillId="37" borderId="21" xfId="0" applyFont="1" applyFill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" fillId="0" borderId="56" xfId="0" applyFont="1" applyBorder="1" applyAlignment="1">
      <alignment/>
    </xf>
    <xf numFmtId="0" fontId="45" fillId="0" borderId="58" xfId="0" applyFont="1" applyBorder="1" applyAlignment="1">
      <alignment/>
    </xf>
    <xf numFmtId="0" fontId="45" fillId="0" borderId="59" xfId="0" applyFont="1" applyBorder="1" applyAlignment="1">
      <alignment/>
    </xf>
    <xf numFmtId="0" fontId="45" fillId="0" borderId="60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9" xfId="0" applyFont="1" applyBorder="1" applyAlignment="1">
      <alignment/>
    </xf>
    <xf numFmtId="0" fontId="1" fillId="34" borderId="17" xfId="0" applyFont="1" applyFill="1" applyBorder="1" applyAlignment="1">
      <alignment horizontal="right"/>
    </xf>
    <xf numFmtId="0" fontId="1" fillId="34" borderId="41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0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5" fillId="34" borderId="10" xfId="0" applyFont="1" applyFill="1" applyBorder="1" applyAlignment="1">
      <alignment horizontal="center"/>
    </xf>
    <xf numFmtId="17" fontId="5" fillId="34" borderId="10" xfId="0" applyNumberFormat="1" applyFont="1" applyFill="1" applyBorder="1" applyAlignment="1">
      <alignment horizontal="center"/>
    </xf>
    <xf numFmtId="0" fontId="5" fillId="37" borderId="10" xfId="0" applyFont="1" applyFill="1" applyBorder="1" applyAlignment="1">
      <alignment/>
    </xf>
    <xf numFmtId="1" fontId="5" fillId="37" borderId="1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0" fontId="5" fillId="0" borderId="6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5" fillId="37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/>
    </xf>
    <xf numFmtId="0" fontId="5" fillId="34" borderId="21" xfId="0" applyFont="1" applyFill="1" applyBorder="1" applyAlignment="1">
      <alignment horizontal="right"/>
    </xf>
    <xf numFmtId="0" fontId="5" fillId="34" borderId="34" xfId="0" applyFont="1" applyFill="1" applyBorder="1" applyAlignment="1">
      <alignment/>
    </xf>
    <xf numFmtId="0" fontId="5" fillId="0" borderId="0" xfId="0" applyFont="1" applyAlignment="1">
      <alignment/>
    </xf>
    <xf numFmtId="0" fontId="5" fillId="34" borderId="29" xfId="0" applyFont="1" applyFill="1" applyBorder="1" applyAlignment="1">
      <alignment horizontal="center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4" fillId="0" borderId="56" xfId="0" applyFont="1" applyBorder="1" applyAlignment="1">
      <alignment/>
    </xf>
    <xf numFmtId="1" fontId="4" fillId="0" borderId="40" xfId="0" applyNumberFormat="1" applyFont="1" applyBorder="1" applyAlignment="1">
      <alignment/>
    </xf>
    <xf numFmtId="1" fontId="4" fillId="0" borderId="62" xfId="0" applyNumberFormat="1" applyFont="1" applyBorder="1" applyAlignment="1">
      <alignment/>
    </xf>
    <xf numFmtId="0" fontId="4" fillId="0" borderId="30" xfId="0" applyNumberFormat="1" applyFont="1" applyBorder="1" applyAlignment="1">
      <alignment/>
    </xf>
    <xf numFmtId="0" fontId="4" fillId="0" borderId="32" xfId="0" applyNumberFormat="1" applyFont="1" applyBorder="1" applyAlignment="1">
      <alignment/>
    </xf>
    <xf numFmtId="0" fontId="4" fillId="0" borderId="33" xfId="0" applyNumberFormat="1" applyFont="1" applyBorder="1" applyAlignment="1">
      <alignment/>
    </xf>
    <xf numFmtId="0" fontId="4" fillId="0" borderId="53" xfId="0" applyFont="1" applyBorder="1" applyAlignment="1">
      <alignment/>
    </xf>
    <xf numFmtId="0" fontId="1" fillId="34" borderId="10" xfId="0" applyFont="1" applyFill="1" applyBorder="1" applyAlignment="1">
      <alignment/>
    </xf>
    <xf numFmtId="0" fontId="5" fillId="0" borderId="63" xfId="0" applyFont="1" applyBorder="1" applyAlignment="1">
      <alignment/>
    </xf>
    <xf numFmtId="0" fontId="5" fillId="0" borderId="64" xfId="0" applyFont="1" applyBorder="1" applyAlignment="1">
      <alignment/>
    </xf>
    <xf numFmtId="0" fontId="45" fillId="0" borderId="65" xfId="0" applyFont="1" applyFill="1" applyBorder="1" applyAlignment="1">
      <alignment horizontal="justify" vertical="center" wrapText="1"/>
    </xf>
    <xf numFmtId="0" fontId="45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Alignment="1">
      <alignment/>
    </xf>
    <xf numFmtId="0" fontId="0" fillId="0" borderId="65" xfId="0" applyBorder="1" applyAlignment="1">
      <alignment horizontal="justify" vertical="center" wrapText="1"/>
    </xf>
    <xf numFmtId="0" fontId="1" fillId="0" borderId="39" xfId="0" applyFont="1" applyBorder="1" applyAlignment="1">
      <alignment horizontal="center" vertical="center" textRotation="90" wrapText="1"/>
    </xf>
    <xf numFmtId="0" fontId="0" fillId="0" borderId="39" xfId="0" applyBorder="1" applyAlignment="1">
      <alignment horizontal="center" vertical="center" textRotation="90" wrapText="1"/>
    </xf>
    <xf numFmtId="17" fontId="1" fillId="34" borderId="11" xfId="0" applyNumberFormat="1" applyFont="1" applyFill="1" applyBorder="1" applyAlignment="1">
      <alignment horizontal="center"/>
    </xf>
    <xf numFmtId="17" fontId="1" fillId="34" borderId="49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4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25"/>
          <c:y val="0.1795"/>
          <c:w val="0.75025"/>
          <c:h val="0.81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'Canais atendimento'!$A$5</c:f>
              <c:strCache>
                <c:ptCount val="1"/>
                <c:pt idx="0">
                  <c:v>Telefone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'Canais atendimento'!$B$4:$D$4</c:f>
              <c:strCache/>
            </c:strRef>
          </c:cat>
          <c:val>
            <c:numRef>
              <c:f>'Canais atendimento'!$B$5:$D$5</c:f>
              <c:numCache/>
            </c:numRef>
          </c:val>
        </c:ser>
        <c:ser>
          <c:idx val="1"/>
          <c:order val="1"/>
          <c:tx>
            <c:strRef>
              <c:f>'Canais atendimento'!$A$6</c:f>
              <c:strCache>
                <c:ptCount val="1"/>
                <c:pt idx="0">
                  <c:v>Formulário eletrônico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'Canais atendimento'!$B$4:$D$4</c:f>
              <c:strCache/>
            </c:strRef>
          </c:cat>
          <c:val>
            <c:numRef>
              <c:f>'Canais atendimento'!$B$6:$D$6</c:f>
              <c:numCache/>
            </c:numRef>
          </c:val>
        </c:ser>
        <c:ser>
          <c:idx val="2"/>
          <c:order val="2"/>
          <c:tx>
            <c:strRef>
              <c:f>'Canais atendimento'!$A$7</c:f>
              <c:strCache>
                <c:ptCount val="1"/>
                <c:pt idx="0">
                  <c:v>Praça de Atendimento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'Canais atendimento'!$B$4:$D$4</c:f>
              <c:strCache/>
            </c:strRef>
          </c:cat>
          <c:val>
            <c:numRef>
              <c:f>'Canais atendimento'!$B$7:$D$7</c:f>
              <c:numCache/>
            </c:numRef>
          </c:val>
        </c:ser>
        <c:ser>
          <c:idx val="3"/>
          <c:order val="3"/>
          <c:tx>
            <c:strRef>
              <c:f>'Canais atendimento'!$A$8</c:f>
              <c:strCache>
                <c:ptCount val="1"/>
                <c:pt idx="0">
                  <c:v>Pessoalmente/Carta*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'Canais atendimento'!$B$4:$D$4</c:f>
              <c:strCache/>
            </c:strRef>
          </c:cat>
          <c:val>
            <c:numRef>
              <c:f>'Canais atendimento'!$B$8:$D$8</c:f>
              <c:numCache/>
            </c:numRef>
          </c:val>
        </c:ser>
        <c:axId val="44071417"/>
        <c:axId val="61098434"/>
      </c:barChart>
      <c:dateAx>
        <c:axId val="44071417"/>
        <c:scaling>
          <c:orientation val="minMax"/>
        </c:scaling>
        <c:axPos val="l"/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9843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1098434"/>
        <c:scaling>
          <c:orientation val="minMax"/>
          <c:max val="25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71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95"/>
          <c:y val="0.36575"/>
          <c:w val="0.2615"/>
          <c:h val="0.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rotY val="210"/>
      <c:depthPercent val="100"/>
      <c:rAngAx val="0"/>
      <c:perspective val="30"/>
    </c:view3D>
    <c:plotArea>
      <c:layout>
        <c:manualLayout>
          <c:xMode val="edge"/>
          <c:yMode val="edge"/>
          <c:x val="0.0425"/>
          <c:y val="0.069"/>
          <c:w val="0.86125"/>
          <c:h val="0.8855"/>
        </c:manualLayout>
      </c:layout>
      <c:bar3DChart>
        <c:barDir val="col"/>
        <c:grouping val="standard"/>
        <c:varyColors val="0"/>
        <c:ser>
          <c:idx val="2"/>
          <c:order val="0"/>
          <c:tx>
            <c:strRef>
              <c:f>'10+ Jul 18 Assunto x Unidade'!$A$5</c:f>
              <c:strCache>
                <c:ptCount val="1"/>
                <c:pt idx="0">
                  <c:v>Árvore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'10+ Jul 18 Assunto x Unidade'!$B$4:$K$4</c:f>
              <c:strCache/>
            </c:strRef>
          </c:cat>
          <c:val>
            <c:numRef>
              <c:f>'10+ Jul 18 Assunto x Unidade'!$B$5:$K$5</c:f>
              <c:numCache/>
            </c:numRef>
          </c:val>
          <c:shape val="box"/>
        </c:ser>
        <c:ser>
          <c:idx val="3"/>
          <c:order val="1"/>
          <c:tx>
            <c:strRef>
              <c:f>'10+ Jul 18 Assunto x Unidade'!$A$6</c:f>
              <c:strCache>
                <c:ptCount val="1"/>
                <c:pt idx="0">
                  <c:v>Qualidade de Atendimento 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'10+ Jul 18 Assunto x Unidade'!$B$4:$K$4</c:f>
              <c:strCache/>
            </c:strRef>
          </c:cat>
          <c:val>
            <c:numRef>
              <c:f>'10+ Jul 18 Assunto x Unidade'!$B$6:$K$6</c:f>
              <c:numCache/>
            </c:numRef>
          </c:val>
          <c:shape val="box"/>
        </c:ser>
        <c:ser>
          <c:idx val="5"/>
          <c:order val="2"/>
          <c:tx>
            <c:strRef>
              <c:f>'10+ Jul 18 Assunto x Unidade'!$A$7</c:f>
              <c:strCache>
                <c:ptCount val="1"/>
                <c:pt idx="0">
                  <c:v>Buraco e pavimentação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'10+ Jul 18 Assunto x Unidade'!$B$4:$K$4</c:f>
              <c:strCache/>
            </c:strRef>
          </c:cat>
          <c:val>
            <c:numRef>
              <c:f>'10+ Jul 18 Assunto x Unidade'!$B$7:$K$7</c:f>
              <c:numCache/>
            </c:numRef>
          </c:val>
          <c:shape val="box"/>
        </c:ser>
        <c:ser>
          <c:idx val="6"/>
          <c:order val="3"/>
          <c:tx>
            <c:strRef>
              <c:f>'10+ Jul 18 Assunto x Unidade'!$A$8</c:f>
              <c:strCache>
                <c:ptCount val="1"/>
                <c:pt idx="0">
                  <c:v>Poluição Sonora </c:v>
                </c:pt>
              </c:strCache>
            </c:strRef>
          </c:tx>
          <c:spPr>
            <a:solidFill>
              <a:srgbClr val="00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'10+ Jul 18 Assunto x Unidade'!$B$4:$K$4</c:f>
              <c:strCache/>
            </c:strRef>
          </c:cat>
          <c:val>
            <c:numRef>
              <c:f>'10+ Jul 18 Assunto x Unidade'!$B$8:$K$8</c:f>
              <c:numCache/>
            </c:numRef>
          </c:val>
          <c:shape val="box"/>
        </c:ser>
        <c:ser>
          <c:idx val="7"/>
          <c:order val="4"/>
          <c:tx>
            <c:strRef>
              <c:f>'10+ Jul 18 Assunto x Unidade'!$A$9</c:f>
              <c:strCache>
                <c:ptCount val="1"/>
                <c:pt idx="0">
                  <c:v>Ponto viciado, entulho e caçamba de entulho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'10+ Jul 18 Assunto x Unidade'!$B$4:$K$4</c:f>
              <c:strCache/>
            </c:strRef>
          </c:cat>
          <c:val>
            <c:numRef>
              <c:f>'10+ Jul 18 Assunto x Unidade'!$B$9:$K$9</c:f>
              <c:numCache/>
            </c:numRef>
          </c:val>
          <c:shape val="box"/>
        </c:ser>
        <c:ser>
          <c:idx val="8"/>
          <c:order val="5"/>
          <c:tx>
            <c:strRef>
              <c:f>'10+ Jul 18 Assunto x Unidade'!$A$10</c:f>
              <c:strCache>
                <c:ptCount val="1"/>
                <c:pt idx="0">
                  <c:v>Drenagem de água de chuva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'10+ Jul 18 Assunto x Unidade'!$B$4:$K$4</c:f>
              <c:strCache/>
            </c:strRef>
          </c:cat>
          <c:val>
            <c:numRef>
              <c:f>'10+ Jul 18 Assunto x Unidade'!$B$10:$K$10</c:f>
              <c:numCache/>
            </c:numRef>
          </c:val>
          <c:shape val="box"/>
        </c:ser>
        <c:ser>
          <c:idx val="0"/>
          <c:order val="6"/>
          <c:tx>
            <c:strRef>
              <c:f>'10+ Jul 18 Assunto x Unidade'!$A$11</c:f>
              <c:strCache>
                <c:ptCount val="1"/>
                <c:pt idx="0">
                  <c:v>Leve Leite</c:v>
                </c:pt>
              </c:strCache>
            </c:strRef>
          </c:tx>
          <c:spPr>
            <a:solidFill>
              <a:srgbClr val="66FF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'10+ Jul 18 Assunto x Unidade'!$B$4:$K$4</c:f>
              <c:strCache/>
            </c:strRef>
          </c:cat>
          <c:val>
            <c:numRef>
              <c:f>'10+ Jul 18 Assunto x Unidade'!$B$11:$K$11</c:f>
              <c:numCache/>
            </c:numRef>
          </c:val>
          <c:shape val="box"/>
        </c:ser>
        <c:ser>
          <c:idx val="1"/>
          <c:order val="7"/>
          <c:tx>
            <c:strRef>
              <c:f>'10+ Jul 18 Assunto x Unidade'!$A$12</c:f>
              <c:strCache>
                <c:ptCount val="1"/>
                <c:pt idx="0">
                  <c:v>Veículos abandonados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'10+ Jul 18 Assunto x Unidade'!$B$4:$K$4</c:f>
              <c:strCache/>
            </c:strRef>
          </c:cat>
          <c:val>
            <c:numRef>
              <c:f>'10+ Jul 18 Assunto x Unidade'!$B$12:$K$12</c:f>
              <c:numCache/>
            </c:numRef>
          </c:val>
          <c:shape val="box"/>
        </c:ser>
        <c:ser>
          <c:idx val="9"/>
          <c:order val="8"/>
          <c:tx>
            <c:strRef>
              <c:f>'10+ Jul 18 Assunto x Unidade'!$A$13</c:f>
              <c:strCache>
                <c:ptCount val="1"/>
                <c:pt idx="0">
                  <c:v>Processo Administrativo 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'10+ Jul 18 Assunto x Unidade'!$B$4:$K$4</c:f>
              <c:strCache/>
            </c:strRef>
          </c:cat>
          <c:val>
            <c:numRef>
              <c:f>'10+ Jul 18 Assunto x Unidade'!$B$13:$K$13</c:f>
              <c:numCache/>
            </c:numRef>
          </c:val>
          <c:shape val="box"/>
        </c:ser>
        <c:ser>
          <c:idx val="4"/>
          <c:order val="9"/>
          <c:tx>
            <c:strRef>
              <c:f>'10+ Jul 18 Assunto x Unidade'!$A$14</c:f>
              <c:strCache>
                <c:ptCount val="1"/>
                <c:pt idx="0">
                  <c:v>Varrição e limpeza urbana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'10+ Jul 18 Assunto x Unidade'!$B$4:$K$4</c:f>
              <c:strCache/>
            </c:strRef>
          </c:cat>
          <c:val>
            <c:numRef>
              <c:f>'10+ Jul 18 Assunto x Unidade'!$B$14:$K$14</c:f>
              <c:numCache/>
            </c:numRef>
          </c:val>
          <c:shape val="box"/>
        </c:ser>
        <c:shape val="box"/>
        <c:axId val="31034441"/>
        <c:axId val="10874514"/>
        <c:axId val="30761763"/>
      </c:bar3DChart>
      <c:catAx>
        <c:axId val="31034441"/>
        <c:scaling>
          <c:orientation val="maxMin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0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874514"/>
        <c:crosses val="autoZero"/>
        <c:auto val="1"/>
        <c:lblOffset val="100"/>
        <c:tickLblSkip val="1"/>
        <c:noMultiLvlLbl val="0"/>
      </c:catAx>
      <c:valAx>
        <c:axId val="10874514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34441"/>
        <c:crossesAt val="1"/>
        <c:crossBetween val="between"/>
        <c:dispUnits/>
      </c:valAx>
      <c:serAx>
        <c:axId val="30761763"/>
        <c:scaling>
          <c:orientation val="maxMin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87451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2F2F2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262626"/>
        </a:solidFill>
        <a:ln w="3175">
          <a:noFill/>
        </a:ln>
      </c:spPr>
      <c:thickness val="0"/>
    </c:sideWall>
    <c:backWall>
      <c:spPr>
        <a:solidFill>
          <a:srgbClr val="262626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Média das 10 Prefeituras Regionais mais demandadas em 2018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675"/>
          <c:w val="0.96925"/>
          <c:h val="0.837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'Distribuição entradas na PR''s'!$I$1</c:f>
              <c:strCache>
                <c:ptCount val="1"/>
                <c:pt idx="0">
                  <c:v>Média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'Distribuição entradas na PR''s'!$A$2:$A$11</c:f>
              <c:strCache/>
            </c:strRef>
          </c:cat>
          <c:val>
            <c:numRef>
              <c:f>'Distribuição entradas na PR''s'!$I$2:$I$11</c:f>
              <c:numCache/>
            </c:numRef>
          </c:val>
        </c:ser>
        <c:axId val="8420412"/>
        <c:axId val="8674845"/>
      </c:barChart>
      <c:catAx>
        <c:axId val="84204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74845"/>
        <c:crosses val="autoZero"/>
        <c:auto val="1"/>
        <c:lblOffset val="100"/>
        <c:tickLblSkip val="1"/>
        <c:noMultiLvlLbl val="0"/>
      </c:catAx>
      <c:valAx>
        <c:axId val="86748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20412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107"/>
          <c:w val="0.6405"/>
          <c:h val="0.8295"/>
        </c:manualLayout>
      </c:layout>
      <c:radarChart>
        <c:radarStyle val="marker"/>
        <c:varyColors val="0"/>
        <c:ser>
          <c:idx val="6"/>
          <c:order val="0"/>
          <c:tx>
            <c:strRef>
              <c:f>'Distribuição entradas na PR''s'!$B$1</c:f>
              <c:strCache>
                <c:ptCount val="1"/>
                <c:pt idx="0">
                  <c:v>jul/18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'Distribuição entradas na PR''s'!$A$2:$A$33</c:f>
              <c:strCache/>
            </c:strRef>
          </c:cat>
          <c:val>
            <c:numRef>
              <c:f>'Distribuição entradas na PR''s'!$B$2:$B$33</c:f>
              <c:numCache/>
            </c:numRef>
          </c:val>
        </c:ser>
        <c:ser>
          <c:idx val="5"/>
          <c:order val="1"/>
          <c:tx>
            <c:strRef>
              <c:f>'Distribuição entradas na PR''s'!$C$1</c:f>
              <c:strCache>
                <c:ptCount val="1"/>
                <c:pt idx="0">
                  <c:v>jun/18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'Distribuição entradas na PR''s'!$A$2:$A$33</c:f>
              <c:strCache/>
            </c:strRef>
          </c:cat>
          <c:val>
            <c:numRef>
              <c:f>'Distribuição entradas na PR''s'!$C$2:$C$33</c:f>
              <c:numCache/>
            </c:numRef>
          </c:val>
        </c:ser>
        <c:ser>
          <c:idx val="4"/>
          <c:order val="2"/>
          <c:tx>
            <c:strRef>
              <c:f>'Distribuição entradas na PR''s'!$D$1</c:f>
              <c:strCache>
                <c:ptCount val="1"/>
                <c:pt idx="0">
                  <c:v>mai/18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'Distribuição entradas na PR''s'!$A$2:$A$33</c:f>
              <c:strCache/>
            </c:strRef>
          </c:cat>
          <c:val>
            <c:numRef>
              <c:f>'Distribuição entradas na PR''s'!$D$2:$D$33</c:f>
              <c:numCache/>
            </c:numRef>
          </c:val>
        </c:ser>
        <c:ser>
          <c:idx val="0"/>
          <c:order val="3"/>
          <c:tx>
            <c:strRef>
              <c:f>'Distribuição entradas na PR''s'!$E$1</c:f>
              <c:strCache>
                <c:ptCount val="1"/>
                <c:pt idx="0">
                  <c:v>abr/18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'Distribuição entradas na PR''s'!$A$2:$A$33</c:f>
              <c:strCache/>
            </c:strRef>
          </c:cat>
          <c:val>
            <c:numRef>
              <c:f>'Distribuição entradas na PR''s'!$E$2:$E$33</c:f>
              <c:numCache/>
            </c:numRef>
          </c:val>
        </c:ser>
        <c:ser>
          <c:idx val="1"/>
          <c:order val="4"/>
          <c:tx>
            <c:strRef>
              <c:f>'Distribuição entradas na PR''s'!$F$1</c:f>
              <c:strCache>
                <c:ptCount val="1"/>
                <c:pt idx="0">
                  <c:v>mar/18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'Distribuição entradas na PR''s'!$A$2:$A$33</c:f>
              <c:strCache/>
            </c:strRef>
          </c:cat>
          <c:val>
            <c:numRef>
              <c:f>'Distribuição entradas na PR''s'!$F$2:$F$33</c:f>
              <c:numCache/>
            </c:numRef>
          </c:val>
        </c:ser>
        <c:ser>
          <c:idx val="2"/>
          <c:order val="5"/>
          <c:tx>
            <c:strRef>
              <c:f>'Distribuição entradas na PR''s'!$G$1</c:f>
              <c:strCache>
                <c:ptCount val="1"/>
                <c:pt idx="0">
                  <c:v>fev/18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'Distribuição entradas na PR''s'!$A$2:$A$33</c:f>
              <c:strCache/>
            </c:strRef>
          </c:cat>
          <c:val>
            <c:numRef>
              <c:f>'Distribuição entradas na PR''s'!$G$2:$G$33</c:f>
              <c:numCache/>
            </c:numRef>
          </c:val>
        </c:ser>
        <c:ser>
          <c:idx val="3"/>
          <c:order val="6"/>
          <c:tx>
            <c:strRef>
              <c:f>'Distribuição entradas na PR''s'!$H$1</c:f>
              <c:strCache>
                <c:ptCount val="1"/>
                <c:pt idx="0">
                  <c:v>jan/18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'Distribuição entradas na PR''s'!$A$2:$A$33</c:f>
              <c:strCache/>
            </c:strRef>
          </c:cat>
          <c:val>
            <c:numRef>
              <c:f>'Distribuição entradas na PR''s'!$H$2:$H$33</c:f>
              <c:numCache/>
            </c:numRef>
          </c:val>
        </c:ser>
        <c:axId val="10964742"/>
        <c:axId val="31573815"/>
      </c:radarChart>
      <c:catAx>
        <c:axId val="109647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73815"/>
        <c:crosses val="autoZero"/>
        <c:auto val="0"/>
        <c:lblOffset val="100"/>
        <c:tickLblSkip val="1"/>
        <c:noMultiLvlLbl val="0"/>
      </c:catAx>
      <c:valAx>
        <c:axId val="315738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64742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"/>
          <c:y val="0.3665"/>
          <c:w val="0.0975"/>
          <c:h val="0.25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Comparativo - órgão + demandado x demais órgãos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Média dos 3 últimos meses</a:t>
            </a:r>
          </a:p>
        </c:rich>
      </c:tx>
      <c:layout>
        <c:manualLayout>
          <c:xMode val="factor"/>
          <c:yMode val="factor"/>
          <c:x val="-0.0145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0625"/>
          <c:w val="0.954"/>
          <c:h val="0.8755"/>
        </c:manualLayout>
      </c:layout>
      <c:ofPieChart>
        <c:ofPieType val="pie"/>
        <c:varyColors val="1"/>
        <c:ser>
          <c:idx val="0"/>
          <c:order val="0"/>
          <c:tx>
            <c:strRef>
              <c:f>'[2]Plan3'!$U$3</c:f>
              <c:strCache>
                <c:ptCount val="1"/>
                <c:pt idx="0">
                  <c:v>Média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8E3FC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FEF6F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'[2]Plan3'!$T$4:$T$22</c:f>
              <c:strCache>
                <c:ptCount val="19"/>
                <c:pt idx="0">
                  <c:v>SMADS</c:v>
                </c:pt>
                <c:pt idx="1">
                  <c:v>SMC</c:v>
                </c:pt>
                <c:pt idx="2">
                  <c:v>SMDHC</c:v>
                </c:pt>
                <c:pt idx="3">
                  <c:v>SME</c:v>
                </c:pt>
                <c:pt idx="4">
                  <c:v>SEME</c:v>
                </c:pt>
                <c:pt idx="5">
                  <c:v>SF</c:v>
                </c:pt>
                <c:pt idx="6">
                  <c:v>SMG</c:v>
                </c:pt>
                <c:pt idx="7">
                  <c:v>SEHAB</c:v>
                </c:pt>
                <c:pt idx="8">
                  <c:v>SIURB</c:v>
                </c:pt>
                <c:pt idx="9">
                  <c:v>SMIT</c:v>
                </c:pt>
                <c:pt idx="10">
                  <c:v>SMT</c:v>
                </c:pt>
                <c:pt idx="11">
                  <c:v>SMS</c:v>
                </c:pt>
                <c:pt idx="12">
                  <c:v>SMSU</c:v>
                </c:pt>
                <c:pt idx="13">
                  <c:v>SMTE</c:v>
                </c:pt>
                <c:pt idx="14">
                  <c:v>SMIL</c:v>
                </c:pt>
                <c:pt idx="15">
                  <c:v>SVMA</c:v>
                </c:pt>
                <c:pt idx="16">
                  <c:v>SMPR*</c:v>
                </c:pt>
                <c:pt idx="17">
                  <c:v>CET***</c:v>
                </c:pt>
                <c:pt idx="18">
                  <c:v>SPTRANS***</c:v>
                </c:pt>
              </c:strCache>
            </c:strRef>
          </c:cat>
          <c:val>
            <c:numRef>
              <c:f>'[2]Plan3'!$U$4:$U$22</c:f>
              <c:numCache>
                <c:ptCount val="19"/>
                <c:pt idx="0">
                  <c:v>94.33333333333333</c:v>
                </c:pt>
                <c:pt idx="1">
                  <c:v>2</c:v>
                </c:pt>
                <c:pt idx="2">
                  <c:v>1.6666666666666667</c:v>
                </c:pt>
                <c:pt idx="3">
                  <c:v>49.333333333333336</c:v>
                </c:pt>
                <c:pt idx="4">
                  <c:v>0.6666666666666666</c:v>
                </c:pt>
                <c:pt idx="5">
                  <c:v>62.333333333333336</c:v>
                </c:pt>
                <c:pt idx="6">
                  <c:v>14.666666666666666</c:v>
                </c:pt>
                <c:pt idx="7">
                  <c:v>1</c:v>
                </c:pt>
                <c:pt idx="8">
                  <c:v>0.6666666666666666</c:v>
                </c:pt>
                <c:pt idx="9">
                  <c:v>5</c:v>
                </c:pt>
                <c:pt idx="10">
                  <c:v>9</c:v>
                </c:pt>
                <c:pt idx="11">
                  <c:v>64.33333333333333</c:v>
                </c:pt>
                <c:pt idx="12">
                  <c:v>7.666666666666667</c:v>
                </c:pt>
                <c:pt idx="13">
                  <c:v>2.3333333333333335</c:v>
                </c:pt>
                <c:pt idx="14">
                  <c:v>1.3333333333333333</c:v>
                </c:pt>
                <c:pt idx="15">
                  <c:v>20.333333333333332</c:v>
                </c:pt>
                <c:pt idx="16">
                  <c:v>1489.6666666666667</c:v>
                </c:pt>
                <c:pt idx="17">
                  <c:v>62</c:v>
                </c:pt>
                <c:pt idx="18">
                  <c:v>73.66666666666667</c:v>
                </c:pt>
              </c:numCache>
            </c:numRef>
          </c:val>
        </c:ser>
        <c:gapWidth val="100"/>
        <c:splitType val="percent"/>
        <c:splitPos val="0"/>
        <c:secondPieSize val="100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11475"/>
          <c:w val="0.86225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'[2]Plan3'!$X$4</c:f>
              <c:strCache>
                <c:ptCount val="1"/>
                <c:pt idx="0">
                  <c:v>43282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'[2]Plan3'!$W$5:$W$14</c:f>
              <c:strCache>
                <c:ptCount val="10"/>
                <c:pt idx="0">
                  <c:v>SMDS</c:v>
                </c:pt>
                <c:pt idx="1">
                  <c:v>SMPR*</c:v>
                </c:pt>
                <c:pt idx="2">
                  <c:v>SPTRANS***</c:v>
                </c:pt>
                <c:pt idx="3">
                  <c:v>SMS</c:v>
                </c:pt>
                <c:pt idx="4">
                  <c:v>SF</c:v>
                </c:pt>
                <c:pt idx="5">
                  <c:v>CET***</c:v>
                </c:pt>
                <c:pt idx="6">
                  <c:v>SME</c:v>
                </c:pt>
                <c:pt idx="7">
                  <c:v>SVMA</c:v>
                </c:pt>
                <c:pt idx="8">
                  <c:v>SMG</c:v>
                </c:pt>
                <c:pt idx="9">
                  <c:v>SMT</c:v>
                </c:pt>
              </c:strCache>
            </c:strRef>
          </c:cat>
          <c:val>
            <c:numRef>
              <c:f>'[2]Plan3'!$X$5:$X$14</c:f>
              <c:numCache>
                <c:ptCount val="10"/>
                <c:pt idx="0">
                  <c:v>160</c:v>
                </c:pt>
                <c:pt idx="1">
                  <c:v>128</c:v>
                </c:pt>
                <c:pt idx="2">
                  <c:v>88</c:v>
                </c:pt>
                <c:pt idx="3">
                  <c:v>62</c:v>
                </c:pt>
                <c:pt idx="4">
                  <c:v>75</c:v>
                </c:pt>
                <c:pt idx="5">
                  <c:v>53</c:v>
                </c:pt>
                <c:pt idx="6">
                  <c:v>112</c:v>
                </c:pt>
                <c:pt idx="7">
                  <c:v>21</c:v>
                </c:pt>
                <c:pt idx="8">
                  <c:v>18</c:v>
                </c:pt>
                <c:pt idx="9">
                  <c:v>8</c:v>
                </c:pt>
              </c:numCache>
            </c:numRef>
          </c:val>
        </c:ser>
        <c:ser>
          <c:idx val="1"/>
          <c:order val="1"/>
          <c:tx>
            <c:strRef>
              <c:f>'[2]Plan3'!$Y$4</c:f>
              <c:strCache>
                <c:ptCount val="1"/>
                <c:pt idx="0">
                  <c:v>43252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'[2]Plan3'!$W$5:$W$14</c:f>
              <c:strCache>
                <c:ptCount val="10"/>
                <c:pt idx="0">
                  <c:v>SMDS</c:v>
                </c:pt>
                <c:pt idx="1">
                  <c:v>SMPR*</c:v>
                </c:pt>
                <c:pt idx="2">
                  <c:v>SPTRANS***</c:v>
                </c:pt>
                <c:pt idx="3">
                  <c:v>SMS</c:v>
                </c:pt>
                <c:pt idx="4">
                  <c:v>SF</c:v>
                </c:pt>
                <c:pt idx="5">
                  <c:v>CET***</c:v>
                </c:pt>
                <c:pt idx="6">
                  <c:v>SME</c:v>
                </c:pt>
                <c:pt idx="7">
                  <c:v>SVMA</c:v>
                </c:pt>
                <c:pt idx="8">
                  <c:v>SMG</c:v>
                </c:pt>
                <c:pt idx="9">
                  <c:v>SMT</c:v>
                </c:pt>
              </c:strCache>
            </c:strRef>
          </c:cat>
          <c:val>
            <c:numRef>
              <c:f>'[2]Plan3'!$Y$5:$Y$14</c:f>
              <c:numCache>
                <c:ptCount val="10"/>
                <c:pt idx="0">
                  <c:v>102</c:v>
                </c:pt>
                <c:pt idx="1">
                  <c:v>40</c:v>
                </c:pt>
                <c:pt idx="2">
                  <c:v>51</c:v>
                </c:pt>
                <c:pt idx="3">
                  <c:v>60</c:v>
                </c:pt>
                <c:pt idx="4">
                  <c:v>50</c:v>
                </c:pt>
                <c:pt idx="5">
                  <c:v>57</c:v>
                </c:pt>
                <c:pt idx="6">
                  <c:v>26</c:v>
                </c:pt>
                <c:pt idx="7">
                  <c:v>25</c:v>
                </c:pt>
                <c:pt idx="8">
                  <c:v>20</c:v>
                </c:pt>
                <c:pt idx="9">
                  <c:v>15</c:v>
                </c:pt>
              </c:numCache>
            </c:numRef>
          </c:val>
        </c:ser>
        <c:ser>
          <c:idx val="2"/>
          <c:order val="2"/>
          <c:tx>
            <c:strRef>
              <c:f>'[2]Plan3'!$Z$4</c:f>
              <c:strCache>
                <c:ptCount val="1"/>
                <c:pt idx="0">
                  <c:v>43221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'[2]Plan3'!$W$5:$W$14</c:f>
              <c:strCache>
                <c:ptCount val="10"/>
                <c:pt idx="0">
                  <c:v>SMDS</c:v>
                </c:pt>
                <c:pt idx="1">
                  <c:v>SMPR*</c:v>
                </c:pt>
                <c:pt idx="2">
                  <c:v>SPTRANS***</c:v>
                </c:pt>
                <c:pt idx="3">
                  <c:v>SMS</c:v>
                </c:pt>
                <c:pt idx="4">
                  <c:v>SF</c:v>
                </c:pt>
                <c:pt idx="5">
                  <c:v>CET***</c:v>
                </c:pt>
                <c:pt idx="6">
                  <c:v>SME</c:v>
                </c:pt>
                <c:pt idx="7">
                  <c:v>SVMA</c:v>
                </c:pt>
                <c:pt idx="8">
                  <c:v>SMG</c:v>
                </c:pt>
                <c:pt idx="9">
                  <c:v>SMT</c:v>
                </c:pt>
              </c:strCache>
            </c:strRef>
          </c:cat>
          <c:val>
            <c:numRef>
              <c:f>'[2]Plan3'!$Z$5:$Z$14</c:f>
              <c:numCache>
                <c:ptCount val="10"/>
                <c:pt idx="0">
                  <c:v>21</c:v>
                </c:pt>
                <c:pt idx="1">
                  <c:v>92</c:v>
                </c:pt>
                <c:pt idx="2">
                  <c:v>82</c:v>
                </c:pt>
                <c:pt idx="3">
                  <c:v>71</c:v>
                </c:pt>
                <c:pt idx="4">
                  <c:v>62</c:v>
                </c:pt>
                <c:pt idx="5">
                  <c:v>76</c:v>
                </c:pt>
                <c:pt idx="6">
                  <c:v>10</c:v>
                </c:pt>
                <c:pt idx="7">
                  <c:v>15</c:v>
                </c:pt>
                <c:pt idx="8">
                  <c:v>6</c:v>
                </c:pt>
                <c:pt idx="9">
                  <c:v>4</c:v>
                </c:pt>
              </c:numCache>
            </c:numRef>
          </c:val>
        </c:ser>
        <c:axId val="15728880"/>
        <c:axId val="7342193"/>
      </c:barChart>
      <c:catAx>
        <c:axId val="157288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342193"/>
        <c:crosses val="autoZero"/>
        <c:auto val="1"/>
        <c:lblOffset val="100"/>
        <c:tickLblSkip val="1"/>
        <c:noMultiLvlLbl val="0"/>
      </c:catAx>
      <c:valAx>
        <c:axId val="7342193"/>
        <c:scaling>
          <c:orientation val="minMax"/>
          <c:max val="1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28880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875"/>
          <c:y val="0.41075"/>
          <c:w val="0.08375"/>
          <c:h val="0.16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925"/>
          <c:w val="0.837"/>
          <c:h val="0.7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'[2]Plan3'!$W$5</c:f>
              <c:strCache>
                <c:ptCount val="1"/>
                <c:pt idx="0">
                  <c:v>SMDS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'[2]Plan3'!$X$4:$Z$4</c:f>
              <c:numCache>
                <c:ptCount val="3"/>
                <c:pt idx="0">
                  <c:v>43282</c:v>
                </c:pt>
                <c:pt idx="1">
                  <c:v>43252</c:v>
                </c:pt>
                <c:pt idx="2">
                  <c:v>43221</c:v>
                </c:pt>
              </c:numCache>
            </c:numRef>
          </c:cat>
          <c:val>
            <c:numRef>
              <c:f>'[2]Plan3'!$X$5:$Z$5</c:f>
              <c:numCache>
                <c:ptCount val="3"/>
                <c:pt idx="0">
                  <c:v>160</c:v>
                </c:pt>
                <c:pt idx="1">
                  <c:v>102</c:v>
                </c:pt>
                <c:pt idx="2">
                  <c:v>21</c:v>
                </c:pt>
              </c:numCache>
            </c:numRef>
          </c:val>
        </c:ser>
        <c:ser>
          <c:idx val="1"/>
          <c:order val="1"/>
          <c:tx>
            <c:strRef>
              <c:f>'[2]Plan3'!$W$6</c:f>
              <c:strCache>
                <c:ptCount val="1"/>
                <c:pt idx="0">
                  <c:v>SMPR*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'[2]Plan3'!$X$4:$Z$4</c:f>
              <c:numCache>
                <c:ptCount val="3"/>
                <c:pt idx="0">
                  <c:v>43282</c:v>
                </c:pt>
                <c:pt idx="1">
                  <c:v>43252</c:v>
                </c:pt>
                <c:pt idx="2">
                  <c:v>43221</c:v>
                </c:pt>
              </c:numCache>
            </c:numRef>
          </c:cat>
          <c:val>
            <c:numRef>
              <c:f>'[2]Plan3'!$X$6:$Z$6</c:f>
              <c:numCache>
                <c:ptCount val="3"/>
                <c:pt idx="0">
                  <c:v>128</c:v>
                </c:pt>
                <c:pt idx="1">
                  <c:v>40</c:v>
                </c:pt>
                <c:pt idx="2">
                  <c:v>92</c:v>
                </c:pt>
              </c:numCache>
            </c:numRef>
          </c:val>
        </c:ser>
        <c:ser>
          <c:idx val="2"/>
          <c:order val="2"/>
          <c:tx>
            <c:strRef>
              <c:f>'[2]Plan3'!$W$7</c:f>
              <c:strCache>
                <c:ptCount val="1"/>
                <c:pt idx="0">
                  <c:v>SPTRANS***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'[2]Plan3'!$X$4:$Z$4</c:f>
              <c:numCache>
                <c:ptCount val="3"/>
                <c:pt idx="0">
                  <c:v>43282</c:v>
                </c:pt>
                <c:pt idx="1">
                  <c:v>43252</c:v>
                </c:pt>
                <c:pt idx="2">
                  <c:v>43221</c:v>
                </c:pt>
              </c:numCache>
            </c:numRef>
          </c:cat>
          <c:val>
            <c:numRef>
              <c:f>'[2]Plan3'!$X$7:$Z$7</c:f>
              <c:numCache>
                <c:ptCount val="3"/>
                <c:pt idx="0">
                  <c:v>88</c:v>
                </c:pt>
                <c:pt idx="1">
                  <c:v>51</c:v>
                </c:pt>
                <c:pt idx="2">
                  <c:v>82</c:v>
                </c:pt>
              </c:numCache>
            </c:numRef>
          </c:val>
        </c:ser>
        <c:ser>
          <c:idx val="3"/>
          <c:order val="3"/>
          <c:tx>
            <c:strRef>
              <c:f>'[2]Plan3'!$W$8</c:f>
              <c:strCache>
                <c:ptCount val="1"/>
                <c:pt idx="0">
                  <c:v>SMS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'[2]Plan3'!$X$4:$Z$4</c:f>
              <c:numCache>
                <c:ptCount val="3"/>
                <c:pt idx="0">
                  <c:v>43282</c:v>
                </c:pt>
                <c:pt idx="1">
                  <c:v>43252</c:v>
                </c:pt>
                <c:pt idx="2">
                  <c:v>43221</c:v>
                </c:pt>
              </c:numCache>
            </c:numRef>
          </c:cat>
          <c:val>
            <c:numRef>
              <c:f>'[2]Plan3'!$X$8:$Z$8</c:f>
              <c:numCache>
                <c:ptCount val="3"/>
                <c:pt idx="0">
                  <c:v>62</c:v>
                </c:pt>
                <c:pt idx="1">
                  <c:v>60</c:v>
                </c:pt>
                <c:pt idx="2">
                  <c:v>71</c:v>
                </c:pt>
              </c:numCache>
            </c:numRef>
          </c:val>
        </c:ser>
        <c:ser>
          <c:idx val="4"/>
          <c:order val="4"/>
          <c:tx>
            <c:strRef>
              <c:f>'[2]Plan3'!$W$9</c:f>
              <c:strCache>
                <c:ptCount val="1"/>
                <c:pt idx="0">
                  <c:v>SF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'[2]Plan3'!$X$4:$Z$4</c:f>
              <c:numCache>
                <c:ptCount val="3"/>
                <c:pt idx="0">
                  <c:v>43282</c:v>
                </c:pt>
                <c:pt idx="1">
                  <c:v>43252</c:v>
                </c:pt>
                <c:pt idx="2">
                  <c:v>43221</c:v>
                </c:pt>
              </c:numCache>
            </c:numRef>
          </c:cat>
          <c:val>
            <c:numRef>
              <c:f>'[2]Plan3'!$X$9:$Z$9</c:f>
              <c:numCache>
                <c:ptCount val="3"/>
                <c:pt idx="0">
                  <c:v>75</c:v>
                </c:pt>
                <c:pt idx="1">
                  <c:v>50</c:v>
                </c:pt>
                <c:pt idx="2">
                  <c:v>62</c:v>
                </c:pt>
              </c:numCache>
            </c:numRef>
          </c:val>
        </c:ser>
        <c:ser>
          <c:idx val="5"/>
          <c:order val="5"/>
          <c:tx>
            <c:strRef>
              <c:f>'[2]Plan3'!$W$10</c:f>
              <c:strCache>
                <c:ptCount val="1"/>
                <c:pt idx="0">
                  <c:v>CET***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'[2]Plan3'!$X$4:$Z$4</c:f>
              <c:numCache>
                <c:ptCount val="3"/>
                <c:pt idx="0">
                  <c:v>43282</c:v>
                </c:pt>
                <c:pt idx="1">
                  <c:v>43252</c:v>
                </c:pt>
                <c:pt idx="2">
                  <c:v>43221</c:v>
                </c:pt>
              </c:numCache>
            </c:numRef>
          </c:cat>
          <c:val>
            <c:numRef>
              <c:f>'[2]Plan3'!$X$10:$Z$10</c:f>
              <c:numCache>
                <c:ptCount val="3"/>
                <c:pt idx="0">
                  <c:v>53</c:v>
                </c:pt>
                <c:pt idx="1">
                  <c:v>57</c:v>
                </c:pt>
                <c:pt idx="2">
                  <c:v>76</c:v>
                </c:pt>
              </c:numCache>
            </c:numRef>
          </c:val>
        </c:ser>
        <c:ser>
          <c:idx val="6"/>
          <c:order val="6"/>
          <c:tx>
            <c:strRef>
              <c:f>'[2]Plan3'!$W$11</c:f>
              <c:strCache>
                <c:ptCount val="1"/>
                <c:pt idx="0">
                  <c:v>SME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'[2]Plan3'!$X$4:$Z$4</c:f>
              <c:numCache>
                <c:ptCount val="3"/>
                <c:pt idx="0">
                  <c:v>43282</c:v>
                </c:pt>
                <c:pt idx="1">
                  <c:v>43252</c:v>
                </c:pt>
                <c:pt idx="2">
                  <c:v>43221</c:v>
                </c:pt>
              </c:numCache>
            </c:numRef>
          </c:cat>
          <c:val>
            <c:numRef>
              <c:f>'[2]Plan3'!$X$11:$Z$11</c:f>
              <c:numCache>
                <c:ptCount val="3"/>
                <c:pt idx="0">
                  <c:v>112</c:v>
                </c:pt>
                <c:pt idx="1">
                  <c:v>26</c:v>
                </c:pt>
                <c:pt idx="2">
                  <c:v>10</c:v>
                </c:pt>
              </c:numCache>
            </c:numRef>
          </c:val>
        </c:ser>
        <c:ser>
          <c:idx val="7"/>
          <c:order val="7"/>
          <c:tx>
            <c:strRef>
              <c:f>'[2]Plan3'!$W$12</c:f>
              <c:strCache>
                <c:ptCount val="1"/>
                <c:pt idx="0">
                  <c:v>SVMA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'[2]Plan3'!$X$4:$Z$4</c:f>
              <c:numCache>
                <c:ptCount val="3"/>
                <c:pt idx="0">
                  <c:v>43282</c:v>
                </c:pt>
                <c:pt idx="1">
                  <c:v>43252</c:v>
                </c:pt>
                <c:pt idx="2">
                  <c:v>43221</c:v>
                </c:pt>
              </c:numCache>
            </c:numRef>
          </c:cat>
          <c:val>
            <c:numRef>
              <c:f>'[2]Plan3'!$X$12:$Z$12</c:f>
              <c:numCache>
                <c:ptCount val="3"/>
                <c:pt idx="0">
                  <c:v>21</c:v>
                </c:pt>
                <c:pt idx="1">
                  <c:v>25</c:v>
                </c:pt>
                <c:pt idx="2">
                  <c:v>15</c:v>
                </c:pt>
              </c:numCache>
            </c:numRef>
          </c:val>
        </c:ser>
        <c:ser>
          <c:idx val="8"/>
          <c:order val="8"/>
          <c:tx>
            <c:strRef>
              <c:f>'[2]Plan3'!$W$13</c:f>
              <c:strCache>
                <c:ptCount val="1"/>
                <c:pt idx="0">
                  <c:v>SMG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'[2]Plan3'!$X$4:$Z$4</c:f>
              <c:numCache>
                <c:ptCount val="3"/>
                <c:pt idx="0">
                  <c:v>43282</c:v>
                </c:pt>
                <c:pt idx="1">
                  <c:v>43252</c:v>
                </c:pt>
                <c:pt idx="2">
                  <c:v>43221</c:v>
                </c:pt>
              </c:numCache>
            </c:numRef>
          </c:cat>
          <c:val>
            <c:numRef>
              <c:f>'[2]Plan3'!$X$13:$Z$13</c:f>
              <c:numCache>
                <c:ptCount val="3"/>
                <c:pt idx="0">
                  <c:v>18</c:v>
                </c:pt>
                <c:pt idx="1">
                  <c:v>20</c:v>
                </c:pt>
                <c:pt idx="2">
                  <c:v>6</c:v>
                </c:pt>
              </c:numCache>
            </c:numRef>
          </c:val>
        </c:ser>
        <c:ser>
          <c:idx val="9"/>
          <c:order val="9"/>
          <c:tx>
            <c:strRef>
              <c:f>'[2]Plan3'!$W$14</c:f>
              <c:strCache>
                <c:ptCount val="1"/>
                <c:pt idx="0">
                  <c:v>SMT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'[2]Plan3'!$X$4:$Z$4</c:f>
              <c:numCache>
                <c:ptCount val="3"/>
                <c:pt idx="0">
                  <c:v>43282</c:v>
                </c:pt>
                <c:pt idx="1">
                  <c:v>43252</c:v>
                </c:pt>
                <c:pt idx="2">
                  <c:v>43221</c:v>
                </c:pt>
              </c:numCache>
            </c:numRef>
          </c:cat>
          <c:val>
            <c:numRef>
              <c:f>'[2]Plan3'!$X$14:$Z$14</c:f>
              <c:numCache>
                <c:ptCount val="3"/>
                <c:pt idx="0">
                  <c:v>8</c:v>
                </c:pt>
                <c:pt idx="1">
                  <c:v>15</c:v>
                </c:pt>
                <c:pt idx="2">
                  <c:v>4</c:v>
                </c:pt>
              </c:numCache>
            </c:numRef>
          </c:val>
        </c:ser>
        <c:axId val="66079738"/>
        <c:axId val="57846731"/>
      </c:barChart>
      <c:catAx>
        <c:axId val="66079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46731"/>
        <c:crosses val="autoZero"/>
        <c:auto val="1"/>
        <c:lblOffset val="100"/>
        <c:tickLblSkip val="1"/>
        <c:noMultiLvlLbl val="0"/>
      </c:catAx>
      <c:valAx>
        <c:axId val="578467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797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"/>
          <c:y val="0.22825"/>
          <c:w val="0.1355"/>
          <c:h val="0.53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10775"/>
          <c:w val="0.689"/>
          <c:h val="0.89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Linha de tendência</c:nam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strRef>
              <c:f>'[1]Protocolos'!$A$11:$A$17</c:f>
              <c:strCache>
                <c:ptCount val="7"/>
                <c:pt idx="0">
                  <c:v>jan/18*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</c:strCache>
            </c:strRef>
          </c:cat>
          <c:val>
            <c:numRef>
              <c:f>'[1]Protocolos'!$B$11:$B$17</c:f>
              <c:numCache>
                <c:ptCount val="7"/>
                <c:pt idx="0">
                  <c:v>1860</c:v>
                </c:pt>
                <c:pt idx="1">
                  <c:v>1979</c:v>
                </c:pt>
                <c:pt idx="2">
                  <c:v>2332</c:v>
                </c:pt>
                <c:pt idx="3">
                  <c:v>2824</c:v>
                </c:pt>
                <c:pt idx="4">
                  <c:v>2229</c:v>
                </c:pt>
                <c:pt idx="5">
                  <c:v>2085</c:v>
                </c:pt>
                <c:pt idx="6">
                  <c:v>2335</c:v>
                </c:pt>
              </c:numCache>
            </c:numRef>
          </c:val>
          <c:smooth val="0"/>
        </c:ser>
        <c:marker val="1"/>
        <c:axId val="13014995"/>
        <c:axId val="50026092"/>
      </c:lineChart>
      <c:catAx>
        <c:axId val="1301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26092"/>
        <c:crosses val="autoZero"/>
        <c:auto val="1"/>
        <c:lblOffset val="100"/>
        <c:tickLblSkip val="1"/>
        <c:noMultiLvlLbl val="0"/>
      </c:catAx>
      <c:valAx>
        <c:axId val="500260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149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1"/>
          <c:y val="0.4105"/>
          <c:w val="0.27125"/>
          <c:h val="0.1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Comparativo - órgão + demandado x demais órgãos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Média dos 3 últimos meses</a:t>
            </a:r>
          </a:p>
        </c:rich>
      </c:tx>
      <c:layout>
        <c:manualLayout>
          <c:xMode val="factor"/>
          <c:yMode val="factor"/>
          <c:x val="-0.0145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04"/>
          <c:w val="0.954"/>
          <c:h val="0.8775"/>
        </c:manualLayout>
      </c:layout>
      <c:ofPieChart>
        <c:ofPieType val="pie"/>
        <c:varyColors val="1"/>
        <c:ser>
          <c:idx val="0"/>
          <c:order val="0"/>
          <c:tx>
            <c:strRef>
              <c:f>'[2]Plan3'!$U$3</c:f>
              <c:strCache>
                <c:ptCount val="1"/>
                <c:pt idx="0">
                  <c:v>Média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8E3FC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FEF6F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'[2]Plan3'!$T$4:$T$22</c:f>
              <c:strCache>
                <c:ptCount val="19"/>
                <c:pt idx="0">
                  <c:v>SMADS</c:v>
                </c:pt>
                <c:pt idx="1">
                  <c:v>SMC</c:v>
                </c:pt>
                <c:pt idx="2">
                  <c:v>SMDHC</c:v>
                </c:pt>
                <c:pt idx="3">
                  <c:v>SME</c:v>
                </c:pt>
                <c:pt idx="4">
                  <c:v>SEME</c:v>
                </c:pt>
                <c:pt idx="5">
                  <c:v>SF</c:v>
                </c:pt>
                <c:pt idx="6">
                  <c:v>SMG</c:v>
                </c:pt>
                <c:pt idx="7">
                  <c:v>SEHAB</c:v>
                </c:pt>
                <c:pt idx="8">
                  <c:v>SIURB</c:v>
                </c:pt>
                <c:pt idx="9">
                  <c:v>SMIT</c:v>
                </c:pt>
                <c:pt idx="10">
                  <c:v>SMT</c:v>
                </c:pt>
                <c:pt idx="11">
                  <c:v>SMS</c:v>
                </c:pt>
                <c:pt idx="12">
                  <c:v>SMSU</c:v>
                </c:pt>
                <c:pt idx="13">
                  <c:v>SMTE</c:v>
                </c:pt>
                <c:pt idx="14">
                  <c:v>SMIL</c:v>
                </c:pt>
                <c:pt idx="15">
                  <c:v>SVMA</c:v>
                </c:pt>
                <c:pt idx="16">
                  <c:v>SMPR*</c:v>
                </c:pt>
                <c:pt idx="17">
                  <c:v>CET***</c:v>
                </c:pt>
                <c:pt idx="18">
                  <c:v>SPTRANS***</c:v>
                </c:pt>
              </c:strCache>
            </c:strRef>
          </c:cat>
          <c:val>
            <c:numRef>
              <c:f>'[2]Plan3'!$U$4:$U$22</c:f>
              <c:numCache>
                <c:ptCount val="19"/>
                <c:pt idx="0">
                  <c:v>94.33333333333333</c:v>
                </c:pt>
                <c:pt idx="1">
                  <c:v>2</c:v>
                </c:pt>
                <c:pt idx="2">
                  <c:v>1.6666666666666667</c:v>
                </c:pt>
                <c:pt idx="3">
                  <c:v>49.333333333333336</c:v>
                </c:pt>
                <c:pt idx="4">
                  <c:v>0.6666666666666666</c:v>
                </c:pt>
                <c:pt idx="5">
                  <c:v>62.333333333333336</c:v>
                </c:pt>
                <c:pt idx="6">
                  <c:v>14.666666666666666</c:v>
                </c:pt>
                <c:pt idx="7">
                  <c:v>1</c:v>
                </c:pt>
                <c:pt idx="8">
                  <c:v>0.6666666666666666</c:v>
                </c:pt>
                <c:pt idx="9">
                  <c:v>5</c:v>
                </c:pt>
                <c:pt idx="10">
                  <c:v>9</c:v>
                </c:pt>
                <c:pt idx="11">
                  <c:v>64.33333333333333</c:v>
                </c:pt>
                <c:pt idx="12">
                  <c:v>7.666666666666667</c:v>
                </c:pt>
                <c:pt idx="13">
                  <c:v>2.3333333333333335</c:v>
                </c:pt>
                <c:pt idx="14">
                  <c:v>1.3333333333333333</c:v>
                </c:pt>
                <c:pt idx="15">
                  <c:v>20.333333333333332</c:v>
                </c:pt>
                <c:pt idx="16">
                  <c:v>1489.6666666666667</c:v>
                </c:pt>
                <c:pt idx="17">
                  <c:v>62</c:v>
                </c:pt>
                <c:pt idx="18">
                  <c:v>73.66666666666667</c:v>
                </c:pt>
              </c:numCache>
            </c:numRef>
          </c:val>
        </c:ser>
        <c:gapWidth val="100"/>
        <c:splitType val="percent"/>
        <c:splitPos val="0"/>
        <c:secondPieSize val="100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86"/>
          <c:w val="0.8342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'[2]Plan3'!$W$5</c:f>
              <c:strCache>
                <c:ptCount val="1"/>
                <c:pt idx="0">
                  <c:v>SMDS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'[2]Plan3'!$X$4:$Z$4</c:f>
              <c:numCache>
                <c:ptCount val="3"/>
                <c:pt idx="0">
                  <c:v>43282</c:v>
                </c:pt>
                <c:pt idx="1">
                  <c:v>43252</c:v>
                </c:pt>
                <c:pt idx="2">
                  <c:v>43221</c:v>
                </c:pt>
              </c:numCache>
            </c:numRef>
          </c:cat>
          <c:val>
            <c:numRef>
              <c:f>'[2]Plan3'!$X$5:$Z$5</c:f>
              <c:numCache>
                <c:ptCount val="3"/>
                <c:pt idx="0">
                  <c:v>160</c:v>
                </c:pt>
                <c:pt idx="1">
                  <c:v>102</c:v>
                </c:pt>
                <c:pt idx="2">
                  <c:v>21</c:v>
                </c:pt>
              </c:numCache>
            </c:numRef>
          </c:val>
        </c:ser>
        <c:ser>
          <c:idx val="1"/>
          <c:order val="1"/>
          <c:tx>
            <c:strRef>
              <c:f>'[2]Plan3'!$W$6</c:f>
              <c:strCache>
                <c:ptCount val="1"/>
                <c:pt idx="0">
                  <c:v>SMPR*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'[2]Plan3'!$X$4:$Z$4</c:f>
              <c:numCache>
                <c:ptCount val="3"/>
                <c:pt idx="0">
                  <c:v>43282</c:v>
                </c:pt>
                <c:pt idx="1">
                  <c:v>43252</c:v>
                </c:pt>
                <c:pt idx="2">
                  <c:v>43221</c:v>
                </c:pt>
              </c:numCache>
            </c:numRef>
          </c:cat>
          <c:val>
            <c:numRef>
              <c:f>'[2]Plan3'!$X$6:$Z$6</c:f>
              <c:numCache>
                <c:ptCount val="3"/>
                <c:pt idx="0">
                  <c:v>128</c:v>
                </c:pt>
                <c:pt idx="1">
                  <c:v>40</c:v>
                </c:pt>
                <c:pt idx="2">
                  <c:v>92</c:v>
                </c:pt>
              </c:numCache>
            </c:numRef>
          </c:val>
        </c:ser>
        <c:ser>
          <c:idx val="2"/>
          <c:order val="2"/>
          <c:tx>
            <c:strRef>
              <c:f>'[2]Plan3'!$W$7</c:f>
              <c:strCache>
                <c:ptCount val="1"/>
                <c:pt idx="0">
                  <c:v>SPTRANS***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'[2]Plan3'!$X$4:$Z$4</c:f>
              <c:numCache>
                <c:ptCount val="3"/>
                <c:pt idx="0">
                  <c:v>43282</c:v>
                </c:pt>
                <c:pt idx="1">
                  <c:v>43252</c:v>
                </c:pt>
                <c:pt idx="2">
                  <c:v>43221</c:v>
                </c:pt>
              </c:numCache>
            </c:numRef>
          </c:cat>
          <c:val>
            <c:numRef>
              <c:f>'[2]Plan3'!$X$7:$Z$7</c:f>
              <c:numCache>
                <c:ptCount val="3"/>
                <c:pt idx="0">
                  <c:v>88</c:v>
                </c:pt>
                <c:pt idx="1">
                  <c:v>51</c:v>
                </c:pt>
                <c:pt idx="2">
                  <c:v>82</c:v>
                </c:pt>
              </c:numCache>
            </c:numRef>
          </c:val>
        </c:ser>
        <c:ser>
          <c:idx val="3"/>
          <c:order val="3"/>
          <c:tx>
            <c:strRef>
              <c:f>'[2]Plan3'!$W$8</c:f>
              <c:strCache>
                <c:ptCount val="1"/>
                <c:pt idx="0">
                  <c:v>SMS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'[2]Plan3'!$X$4:$Z$4</c:f>
              <c:numCache>
                <c:ptCount val="3"/>
                <c:pt idx="0">
                  <c:v>43282</c:v>
                </c:pt>
                <c:pt idx="1">
                  <c:v>43252</c:v>
                </c:pt>
                <c:pt idx="2">
                  <c:v>43221</c:v>
                </c:pt>
              </c:numCache>
            </c:numRef>
          </c:cat>
          <c:val>
            <c:numRef>
              <c:f>'[2]Plan3'!$X$8:$Z$8</c:f>
              <c:numCache>
                <c:ptCount val="3"/>
                <c:pt idx="0">
                  <c:v>62</c:v>
                </c:pt>
                <c:pt idx="1">
                  <c:v>60</c:v>
                </c:pt>
                <c:pt idx="2">
                  <c:v>71</c:v>
                </c:pt>
              </c:numCache>
            </c:numRef>
          </c:val>
        </c:ser>
        <c:ser>
          <c:idx val="4"/>
          <c:order val="4"/>
          <c:tx>
            <c:strRef>
              <c:f>'[2]Plan3'!$W$9</c:f>
              <c:strCache>
                <c:ptCount val="1"/>
                <c:pt idx="0">
                  <c:v>SF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'[2]Plan3'!$X$4:$Z$4</c:f>
              <c:numCache>
                <c:ptCount val="3"/>
                <c:pt idx="0">
                  <c:v>43282</c:v>
                </c:pt>
                <c:pt idx="1">
                  <c:v>43252</c:v>
                </c:pt>
                <c:pt idx="2">
                  <c:v>43221</c:v>
                </c:pt>
              </c:numCache>
            </c:numRef>
          </c:cat>
          <c:val>
            <c:numRef>
              <c:f>'[2]Plan3'!$X$9:$Z$9</c:f>
              <c:numCache>
                <c:ptCount val="3"/>
                <c:pt idx="0">
                  <c:v>75</c:v>
                </c:pt>
                <c:pt idx="1">
                  <c:v>50</c:v>
                </c:pt>
                <c:pt idx="2">
                  <c:v>62</c:v>
                </c:pt>
              </c:numCache>
            </c:numRef>
          </c:val>
        </c:ser>
        <c:ser>
          <c:idx val="5"/>
          <c:order val="5"/>
          <c:tx>
            <c:strRef>
              <c:f>'[2]Plan3'!$W$10</c:f>
              <c:strCache>
                <c:ptCount val="1"/>
                <c:pt idx="0">
                  <c:v>CET***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'[2]Plan3'!$X$4:$Z$4</c:f>
              <c:numCache>
                <c:ptCount val="3"/>
                <c:pt idx="0">
                  <c:v>43282</c:v>
                </c:pt>
                <c:pt idx="1">
                  <c:v>43252</c:v>
                </c:pt>
                <c:pt idx="2">
                  <c:v>43221</c:v>
                </c:pt>
              </c:numCache>
            </c:numRef>
          </c:cat>
          <c:val>
            <c:numRef>
              <c:f>'[2]Plan3'!$X$10:$Z$10</c:f>
              <c:numCache>
                <c:ptCount val="3"/>
                <c:pt idx="0">
                  <c:v>53</c:v>
                </c:pt>
                <c:pt idx="1">
                  <c:v>57</c:v>
                </c:pt>
                <c:pt idx="2">
                  <c:v>76</c:v>
                </c:pt>
              </c:numCache>
            </c:numRef>
          </c:val>
        </c:ser>
        <c:ser>
          <c:idx val="6"/>
          <c:order val="6"/>
          <c:tx>
            <c:strRef>
              <c:f>'[2]Plan3'!$W$11</c:f>
              <c:strCache>
                <c:ptCount val="1"/>
                <c:pt idx="0">
                  <c:v>SME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'[2]Plan3'!$X$4:$Z$4</c:f>
              <c:numCache>
                <c:ptCount val="3"/>
                <c:pt idx="0">
                  <c:v>43282</c:v>
                </c:pt>
                <c:pt idx="1">
                  <c:v>43252</c:v>
                </c:pt>
                <c:pt idx="2">
                  <c:v>43221</c:v>
                </c:pt>
              </c:numCache>
            </c:numRef>
          </c:cat>
          <c:val>
            <c:numRef>
              <c:f>'[2]Plan3'!$X$11:$Z$11</c:f>
              <c:numCache>
                <c:ptCount val="3"/>
                <c:pt idx="0">
                  <c:v>112</c:v>
                </c:pt>
                <c:pt idx="1">
                  <c:v>26</c:v>
                </c:pt>
                <c:pt idx="2">
                  <c:v>10</c:v>
                </c:pt>
              </c:numCache>
            </c:numRef>
          </c:val>
        </c:ser>
        <c:ser>
          <c:idx val="7"/>
          <c:order val="7"/>
          <c:tx>
            <c:strRef>
              <c:f>'[2]Plan3'!$W$12</c:f>
              <c:strCache>
                <c:ptCount val="1"/>
                <c:pt idx="0">
                  <c:v>SVMA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'[2]Plan3'!$X$4:$Z$4</c:f>
              <c:numCache>
                <c:ptCount val="3"/>
                <c:pt idx="0">
                  <c:v>43282</c:v>
                </c:pt>
                <c:pt idx="1">
                  <c:v>43252</c:v>
                </c:pt>
                <c:pt idx="2">
                  <c:v>43221</c:v>
                </c:pt>
              </c:numCache>
            </c:numRef>
          </c:cat>
          <c:val>
            <c:numRef>
              <c:f>'[2]Plan3'!$X$12:$Z$12</c:f>
              <c:numCache>
                <c:ptCount val="3"/>
                <c:pt idx="0">
                  <c:v>21</c:v>
                </c:pt>
                <c:pt idx="1">
                  <c:v>25</c:v>
                </c:pt>
                <c:pt idx="2">
                  <c:v>15</c:v>
                </c:pt>
              </c:numCache>
            </c:numRef>
          </c:val>
        </c:ser>
        <c:ser>
          <c:idx val="8"/>
          <c:order val="8"/>
          <c:tx>
            <c:strRef>
              <c:f>'[2]Plan3'!$W$13</c:f>
              <c:strCache>
                <c:ptCount val="1"/>
                <c:pt idx="0">
                  <c:v>SMG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'[2]Plan3'!$X$4:$Z$4</c:f>
              <c:numCache>
                <c:ptCount val="3"/>
                <c:pt idx="0">
                  <c:v>43282</c:v>
                </c:pt>
                <c:pt idx="1">
                  <c:v>43252</c:v>
                </c:pt>
                <c:pt idx="2">
                  <c:v>43221</c:v>
                </c:pt>
              </c:numCache>
            </c:numRef>
          </c:cat>
          <c:val>
            <c:numRef>
              <c:f>'[2]Plan3'!$X$13:$Z$13</c:f>
              <c:numCache>
                <c:ptCount val="3"/>
                <c:pt idx="0">
                  <c:v>18</c:v>
                </c:pt>
                <c:pt idx="1">
                  <c:v>20</c:v>
                </c:pt>
                <c:pt idx="2">
                  <c:v>6</c:v>
                </c:pt>
              </c:numCache>
            </c:numRef>
          </c:val>
        </c:ser>
        <c:ser>
          <c:idx val="9"/>
          <c:order val="9"/>
          <c:tx>
            <c:strRef>
              <c:f>'[2]Plan3'!$W$14</c:f>
              <c:strCache>
                <c:ptCount val="1"/>
                <c:pt idx="0">
                  <c:v>SMT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'[2]Plan3'!$X$4:$Z$4</c:f>
              <c:numCache>
                <c:ptCount val="3"/>
                <c:pt idx="0">
                  <c:v>43282</c:v>
                </c:pt>
                <c:pt idx="1">
                  <c:v>43252</c:v>
                </c:pt>
                <c:pt idx="2">
                  <c:v>43221</c:v>
                </c:pt>
              </c:numCache>
            </c:numRef>
          </c:cat>
          <c:val>
            <c:numRef>
              <c:f>'[2]Plan3'!$X$14:$Z$14</c:f>
              <c:numCache>
                <c:ptCount val="3"/>
                <c:pt idx="0">
                  <c:v>8</c:v>
                </c:pt>
                <c:pt idx="1">
                  <c:v>15</c:v>
                </c:pt>
                <c:pt idx="2">
                  <c:v>4</c:v>
                </c:pt>
              </c:numCache>
            </c:numRef>
          </c:val>
        </c:ser>
        <c:axId val="47581645"/>
        <c:axId val="25581622"/>
      </c:barChart>
      <c:catAx>
        <c:axId val="47581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81622"/>
        <c:crosses val="autoZero"/>
        <c:auto val="1"/>
        <c:lblOffset val="100"/>
        <c:tickLblSkip val="1"/>
        <c:noMultiLvlLbl val="0"/>
      </c:catAx>
      <c:valAx>
        <c:axId val="255816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816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5"/>
          <c:y val="0.22375"/>
          <c:w val="0.13375"/>
          <c:h val="0.5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1175"/>
          <c:w val="0.861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'[2]Plan3'!$X$4</c:f>
              <c:strCache>
                <c:ptCount val="1"/>
                <c:pt idx="0">
                  <c:v>43282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'[2]Plan3'!$W$5:$W$14</c:f>
              <c:strCache>
                <c:ptCount val="10"/>
                <c:pt idx="0">
                  <c:v>SMDS</c:v>
                </c:pt>
                <c:pt idx="1">
                  <c:v>SMPR*</c:v>
                </c:pt>
                <c:pt idx="2">
                  <c:v>SPTRANS***</c:v>
                </c:pt>
                <c:pt idx="3">
                  <c:v>SMS</c:v>
                </c:pt>
                <c:pt idx="4">
                  <c:v>SF</c:v>
                </c:pt>
                <c:pt idx="5">
                  <c:v>CET***</c:v>
                </c:pt>
                <c:pt idx="6">
                  <c:v>SME</c:v>
                </c:pt>
                <c:pt idx="7">
                  <c:v>SVMA</c:v>
                </c:pt>
                <c:pt idx="8">
                  <c:v>SMG</c:v>
                </c:pt>
                <c:pt idx="9">
                  <c:v>SMT</c:v>
                </c:pt>
              </c:strCache>
            </c:strRef>
          </c:cat>
          <c:val>
            <c:numRef>
              <c:f>'[2]Plan3'!$X$5:$X$14</c:f>
              <c:numCache>
                <c:ptCount val="10"/>
                <c:pt idx="0">
                  <c:v>160</c:v>
                </c:pt>
                <c:pt idx="1">
                  <c:v>128</c:v>
                </c:pt>
                <c:pt idx="2">
                  <c:v>88</c:v>
                </c:pt>
                <c:pt idx="3">
                  <c:v>62</c:v>
                </c:pt>
                <c:pt idx="4">
                  <c:v>75</c:v>
                </c:pt>
                <c:pt idx="5">
                  <c:v>53</c:v>
                </c:pt>
                <c:pt idx="6">
                  <c:v>112</c:v>
                </c:pt>
                <c:pt idx="7">
                  <c:v>21</c:v>
                </c:pt>
                <c:pt idx="8">
                  <c:v>18</c:v>
                </c:pt>
                <c:pt idx="9">
                  <c:v>8</c:v>
                </c:pt>
              </c:numCache>
            </c:numRef>
          </c:val>
        </c:ser>
        <c:ser>
          <c:idx val="1"/>
          <c:order val="1"/>
          <c:tx>
            <c:strRef>
              <c:f>'[2]Plan3'!$Y$4</c:f>
              <c:strCache>
                <c:ptCount val="1"/>
                <c:pt idx="0">
                  <c:v>43252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'[2]Plan3'!$W$5:$W$14</c:f>
              <c:strCache>
                <c:ptCount val="10"/>
                <c:pt idx="0">
                  <c:v>SMDS</c:v>
                </c:pt>
                <c:pt idx="1">
                  <c:v>SMPR*</c:v>
                </c:pt>
                <c:pt idx="2">
                  <c:v>SPTRANS***</c:v>
                </c:pt>
                <c:pt idx="3">
                  <c:v>SMS</c:v>
                </c:pt>
                <c:pt idx="4">
                  <c:v>SF</c:v>
                </c:pt>
                <c:pt idx="5">
                  <c:v>CET***</c:v>
                </c:pt>
                <c:pt idx="6">
                  <c:v>SME</c:v>
                </c:pt>
                <c:pt idx="7">
                  <c:v>SVMA</c:v>
                </c:pt>
                <c:pt idx="8">
                  <c:v>SMG</c:v>
                </c:pt>
                <c:pt idx="9">
                  <c:v>SMT</c:v>
                </c:pt>
              </c:strCache>
            </c:strRef>
          </c:cat>
          <c:val>
            <c:numRef>
              <c:f>'[2]Plan3'!$Y$5:$Y$14</c:f>
              <c:numCache>
                <c:ptCount val="10"/>
                <c:pt idx="0">
                  <c:v>102</c:v>
                </c:pt>
                <c:pt idx="1">
                  <c:v>40</c:v>
                </c:pt>
                <c:pt idx="2">
                  <c:v>51</c:v>
                </c:pt>
                <c:pt idx="3">
                  <c:v>60</c:v>
                </c:pt>
                <c:pt idx="4">
                  <c:v>50</c:v>
                </c:pt>
                <c:pt idx="5">
                  <c:v>57</c:v>
                </c:pt>
                <c:pt idx="6">
                  <c:v>26</c:v>
                </c:pt>
                <c:pt idx="7">
                  <c:v>25</c:v>
                </c:pt>
                <c:pt idx="8">
                  <c:v>20</c:v>
                </c:pt>
                <c:pt idx="9">
                  <c:v>15</c:v>
                </c:pt>
              </c:numCache>
            </c:numRef>
          </c:val>
        </c:ser>
        <c:ser>
          <c:idx val="2"/>
          <c:order val="2"/>
          <c:tx>
            <c:strRef>
              <c:f>'[2]Plan3'!$Z$4</c:f>
              <c:strCache>
                <c:ptCount val="1"/>
                <c:pt idx="0">
                  <c:v>43221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'[2]Plan3'!$W$5:$W$14</c:f>
              <c:strCache>
                <c:ptCount val="10"/>
                <c:pt idx="0">
                  <c:v>SMDS</c:v>
                </c:pt>
                <c:pt idx="1">
                  <c:v>SMPR*</c:v>
                </c:pt>
                <c:pt idx="2">
                  <c:v>SPTRANS***</c:v>
                </c:pt>
                <c:pt idx="3">
                  <c:v>SMS</c:v>
                </c:pt>
                <c:pt idx="4">
                  <c:v>SF</c:v>
                </c:pt>
                <c:pt idx="5">
                  <c:v>CET***</c:v>
                </c:pt>
                <c:pt idx="6">
                  <c:v>SME</c:v>
                </c:pt>
                <c:pt idx="7">
                  <c:v>SVMA</c:v>
                </c:pt>
                <c:pt idx="8">
                  <c:v>SMG</c:v>
                </c:pt>
                <c:pt idx="9">
                  <c:v>SMT</c:v>
                </c:pt>
              </c:strCache>
            </c:strRef>
          </c:cat>
          <c:val>
            <c:numRef>
              <c:f>'[2]Plan3'!$Z$5:$Z$14</c:f>
              <c:numCache>
                <c:ptCount val="10"/>
                <c:pt idx="0">
                  <c:v>21</c:v>
                </c:pt>
                <c:pt idx="1">
                  <c:v>92</c:v>
                </c:pt>
                <c:pt idx="2">
                  <c:v>82</c:v>
                </c:pt>
                <c:pt idx="3">
                  <c:v>71</c:v>
                </c:pt>
                <c:pt idx="4">
                  <c:v>62</c:v>
                </c:pt>
                <c:pt idx="5">
                  <c:v>76</c:v>
                </c:pt>
                <c:pt idx="6">
                  <c:v>10</c:v>
                </c:pt>
                <c:pt idx="7">
                  <c:v>15</c:v>
                </c:pt>
                <c:pt idx="8">
                  <c:v>6</c:v>
                </c:pt>
                <c:pt idx="9">
                  <c:v>4</c:v>
                </c:pt>
              </c:numCache>
            </c:numRef>
          </c:val>
        </c:ser>
        <c:axId val="28908007"/>
        <c:axId val="58845472"/>
      </c:barChart>
      <c:catAx>
        <c:axId val="2890800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845472"/>
        <c:crosses val="autoZero"/>
        <c:auto val="1"/>
        <c:lblOffset val="100"/>
        <c:tickLblSkip val="1"/>
        <c:noMultiLvlLbl val="0"/>
      </c:catAx>
      <c:valAx>
        <c:axId val="58845472"/>
        <c:scaling>
          <c:orientation val="minMax"/>
          <c:max val="1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0800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2"/>
          <c:y val="0.416"/>
          <c:w val="0.08075"/>
          <c:h val="0.1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6975"/>
          <c:y val="0.1525"/>
          <c:w val="0.71975"/>
          <c:h val="0.84825"/>
        </c:manualLayout>
      </c:layout>
      <c:barChart>
        <c:barDir val="bar"/>
        <c:grouping val="clustered"/>
        <c:varyColors val="1"/>
        <c:ser>
          <c:idx val="3"/>
          <c:order val="0"/>
          <c:tx>
            <c:strRef>
              <c:f>'10 ASSUNTOS + demandados'!$E$6</c:f>
              <c:strCache>
                <c:ptCount val="1"/>
                <c:pt idx="0">
                  <c:v>Média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A99BBD"/>
              </a:solidFill>
              <a:ln w="3175">
                <a:noFill/>
              </a:ln>
            </c:spPr>
          </c:dPt>
          <c:cat>
            <c:strRef>
              <c:f>'10 ASSUNTOS + demandados'!$A$7:$A$16</c:f>
              <c:strCache/>
            </c:strRef>
          </c:cat>
          <c:val>
            <c:numRef>
              <c:f>'10 ASSUNTOS + demandados'!$E$7:$E$16</c:f>
              <c:numCache/>
            </c:numRef>
          </c:val>
        </c:ser>
        <c:axId val="59847201"/>
        <c:axId val="1753898"/>
      </c:barChart>
      <c:catAx>
        <c:axId val="59847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3898"/>
        <c:crosses val="autoZero"/>
        <c:auto val="1"/>
        <c:lblOffset val="100"/>
        <c:tickLblSkip val="1"/>
        <c:noMultiLvlLbl val="0"/>
      </c:catAx>
      <c:valAx>
        <c:axId val="17538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47201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85"/>
          <c:y val="0.02625"/>
          <c:w val="0.34675"/>
          <c:h val="0.9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12475"/>
          <c:w val="0.64175"/>
          <c:h val="0.8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'10 ASSUNTOS + demandados'!$A$7</c:f>
              <c:strCache>
                <c:ptCount val="1"/>
                <c:pt idx="0">
                  <c:v>Árvore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 ASSUNTOS + demandados'!$B$6:$D$6</c:f>
              <c:strCache/>
            </c:strRef>
          </c:cat>
          <c:val>
            <c:numRef>
              <c:f>'10 ASSUNTOS + demandados'!$B$7:$D$7</c:f>
              <c:numCache/>
            </c:numRef>
          </c:val>
        </c:ser>
        <c:ser>
          <c:idx val="1"/>
          <c:order val="1"/>
          <c:tx>
            <c:strRef>
              <c:f>'10 ASSUNTOS + demandados'!$A$8</c:f>
              <c:strCache>
                <c:ptCount val="1"/>
                <c:pt idx="0">
                  <c:v>Buraco e pavimentação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 ASSUNTOS + demandados'!$B$6:$D$6</c:f>
              <c:strCache/>
            </c:strRef>
          </c:cat>
          <c:val>
            <c:numRef>
              <c:f>'10 ASSUNTOS + demandados'!$B$8:$D$8</c:f>
              <c:numCache/>
            </c:numRef>
          </c:val>
        </c:ser>
        <c:ser>
          <c:idx val="2"/>
          <c:order val="2"/>
          <c:tx>
            <c:strRef>
              <c:f>'10 ASSUNTOS + demandados'!$A$9</c:f>
              <c:strCache>
                <c:ptCount val="1"/>
                <c:pt idx="0">
                  <c:v>Qualidade de atendimento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 ASSUNTOS + demandados'!$B$6:$D$6</c:f>
              <c:strCache/>
            </c:strRef>
          </c:cat>
          <c:val>
            <c:numRef>
              <c:f>'10 ASSUNTOS + demandados'!$B$9:$D$9</c:f>
              <c:numCache/>
            </c:numRef>
          </c:val>
        </c:ser>
        <c:ser>
          <c:idx val="3"/>
          <c:order val="3"/>
          <c:tx>
            <c:strRef>
              <c:f>'10 ASSUNTOS + demandados'!$A$10</c:f>
              <c:strCache>
                <c:ptCount val="1"/>
                <c:pt idx="0">
                  <c:v>Drenagem de água de chuva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 ASSUNTOS + demandados'!$B$6:$D$6</c:f>
              <c:strCache/>
            </c:strRef>
          </c:cat>
          <c:val>
            <c:numRef>
              <c:f>'10 ASSUNTOS + demandados'!$B$10:$D$10</c:f>
              <c:numCache/>
            </c:numRef>
          </c:val>
        </c:ser>
        <c:ser>
          <c:idx val="4"/>
          <c:order val="4"/>
          <c:tx>
            <c:strRef>
              <c:f>'10 ASSUNTOS + demandados'!$A$11</c:f>
              <c:strCache>
                <c:ptCount val="1"/>
                <c:pt idx="0">
                  <c:v>Poluição sonora - PSIU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 ASSUNTOS + demandados'!$B$6:$D$6</c:f>
              <c:strCache/>
            </c:strRef>
          </c:cat>
          <c:val>
            <c:numRef>
              <c:f>'10 ASSUNTOS + demandados'!$B$11:$D$11</c:f>
              <c:numCache/>
            </c:numRef>
          </c:val>
        </c:ser>
        <c:ser>
          <c:idx val="5"/>
          <c:order val="5"/>
          <c:tx>
            <c:strRef>
              <c:f>'10 ASSUNTOS + demandados'!$A$12</c:f>
              <c:strCache>
                <c:ptCount val="1"/>
                <c:pt idx="0">
                  <c:v>Ponto viciado, entulho e caçamba de entulho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 ASSUNTOS + demandados'!$B$6:$D$6</c:f>
              <c:strCache/>
            </c:strRef>
          </c:cat>
          <c:val>
            <c:numRef>
              <c:f>'10 ASSUNTOS + demandados'!$B$12:$D$12</c:f>
              <c:numCache/>
            </c:numRef>
          </c:val>
        </c:ser>
        <c:ser>
          <c:idx val="6"/>
          <c:order val="6"/>
          <c:tx>
            <c:strRef>
              <c:f>'10 ASSUNTOS + demandados'!$A$13</c:f>
              <c:strCache>
                <c:ptCount val="1"/>
                <c:pt idx="0">
                  <c:v>Capinação e roçada de áreas verdes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 ASSUNTOS + demandados'!$B$6:$D$6</c:f>
              <c:strCache/>
            </c:strRef>
          </c:cat>
          <c:val>
            <c:numRef>
              <c:f>'10 ASSUNTOS + demandados'!$B$13:$D$13</c:f>
              <c:numCache/>
            </c:numRef>
          </c:val>
        </c:ser>
        <c:ser>
          <c:idx val="7"/>
          <c:order val="7"/>
          <c:tx>
            <c:strRef>
              <c:f>'10 ASSUNTOS + demandados'!$A$14</c:f>
              <c:strCache>
                <c:ptCount val="1"/>
                <c:pt idx="0">
                  <c:v>Veículos abandonados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 ASSUNTOS + demandados'!$B$6:$D$6</c:f>
              <c:strCache/>
            </c:strRef>
          </c:cat>
          <c:val>
            <c:numRef>
              <c:f>'10 ASSUNTOS + demandados'!$B$14:$D$14</c:f>
              <c:numCache/>
            </c:numRef>
          </c:val>
        </c:ser>
        <c:ser>
          <c:idx val="8"/>
          <c:order val="8"/>
          <c:tx>
            <c:strRef>
              <c:f>'10 ASSUNTOS + demandados'!$A$15</c:f>
              <c:strCache>
                <c:ptCount val="1"/>
                <c:pt idx="0">
                  <c:v>Calçadas, guias e postes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 ASSUNTOS + demandados'!$B$6:$D$6</c:f>
              <c:strCache/>
            </c:strRef>
          </c:cat>
          <c:val>
            <c:numRef>
              <c:f>'10 ASSUNTOS + demandados'!$B$15:$D$15</c:f>
              <c:numCache/>
            </c:numRef>
          </c:val>
        </c:ser>
        <c:ser>
          <c:idx val="9"/>
          <c:order val="9"/>
          <c:tx>
            <c:strRef>
              <c:f>'10 ASSUNTOS + demandados'!$A$16</c:f>
              <c:strCache>
                <c:ptCount val="1"/>
                <c:pt idx="0">
                  <c:v>Varrição e limpeza urbana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 ASSUNTOS + demandados'!$B$6:$D$6</c:f>
              <c:strCache/>
            </c:strRef>
          </c:cat>
          <c:val>
            <c:numRef>
              <c:f>'10 ASSUNTOS + demandados'!$B$16:$D$16</c:f>
              <c:numCache/>
            </c:numRef>
          </c:val>
        </c:ser>
        <c:axId val="15785083"/>
        <c:axId val="7848020"/>
      </c:barChart>
      <c:dateAx>
        <c:axId val="15785083"/>
        <c:scaling>
          <c:orientation val="minMax"/>
        </c:scaling>
        <c:axPos val="l"/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4802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78480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850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775"/>
          <c:y val="0.05575"/>
          <c:w val="0.281"/>
          <c:h val="0.90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1505"/>
          <c:w val="0.6695"/>
          <c:h val="0.8435"/>
        </c:manualLayout>
      </c:layout>
      <c:lineChart>
        <c:grouping val="standard"/>
        <c:varyColors val="0"/>
        <c:ser>
          <c:idx val="0"/>
          <c:order val="0"/>
          <c:tx>
            <c:strRef>
              <c:f>'Linha do tempo 10+ assuntos(md)'!$A$7</c:f>
              <c:strCache>
                <c:ptCount val="1"/>
                <c:pt idx="0">
                  <c:v>Árvore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'Linha do tempo 10+ assuntos(md)'!$B$6:$H$6</c:f>
              <c:strCache/>
            </c:strRef>
          </c:cat>
          <c:val>
            <c:numRef>
              <c:f>'Linha do tempo 10+ assuntos(md)'!$B$7:$H$7</c:f>
              <c:numCache/>
            </c:numRef>
          </c:val>
          <c:smooth val="0"/>
        </c:ser>
        <c:ser>
          <c:idx val="1"/>
          <c:order val="1"/>
          <c:tx>
            <c:strRef>
              <c:f>'Linha do tempo 10+ assuntos(md)'!$A$8</c:f>
              <c:strCache>
                <c:ptCount val="1"/>
                <c:pt idx="0">
                  <c:v>Buraco e pavimentação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'Linha do tempo 10+ assuntos(md)'!$B$6:$H$6</c:f>
              <c:strCache/>
            </c:strRef>
          </c:cat>
          <c:val>
            <c:numRef>
              <c:f>'Linha do tempo 10+ assuntos(md)'!$B$8:$H$8</c:f>
              <c:numCache/>
            </c:numRef>
          </c:val>
          <c:smooth val="0"/>
        </c:ser>
        <c:ser>
          <c:idx val="2"/>
          <c:order val="2"/>
          <c:tx>
            <c:strRef>
              <c:f>'Linha do tempo 10+ assuntos(md)'!$A$9</c:f>
              <c:strCache>
                <c:ptCount val="1"/>
                <c:pt idx="0">
                  <c:v>Capinação e roçada de áreas verdes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'Linha do tempo 10+ assuntos(md)'!$B$6:$H$6</c:f>
              <c:strCache/>
            </c:strRef>
          </c:cat>
          <c:val>
            <c:numRef>
              <c:f>'Linha do tempo 10+ assuntos(md)'!$B$9:$H$9</c:f>
              <c:numCache/>
            </c:numRef>
          </c:val>
          <c:smooth val="0"/>
        </c:ser>
        <c:ser>
          <c:idx val="3"/>
          <c:order val="3"/>
          <c:tx>
            <c:strRef>
              <c:f>'Linha do tempo 10+ assuntos(md)'!$A$10</c:f>
              <c:strCache>
                <c:ptCount val="1"/>
                <c:pt idx="0">
                  <c:v>Drenagem de água de chuva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'Linha do tempo 10+ assuntos(md)'!$B$6:$H$6</c:f>
              <c:strCache/>
            </c:strRef>
          </c:cat>
          <c:val>
            <c:numRef>
              <c:f>'Linha do tempo 10+ assuntos(md)'!$B$10:$H$10</c:f>
              <c:numCache/>
            </c:numRef>
          </c:val>
          <c:smooth val="0"/>
        </c:ser>
        <c:ser>
          <c:idx val="4"/>
          <c:order val="4"/>
          <c:tx>
            <c:strRef>
              <c:f>'Linha do tempo 10+ assuntos(md)'!$A$11</c:f>
              <c:strCache>
                <c:ptCount val="1"/>
                <c:pt idx="0">
                  <c:v>Poluição sonora - PSIU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'Linha do tempo 10+ assuntos(md)'!$B$6:$H$6</c:f>
              <c:strCache/>
            </c:strRef>
          </c:cat>
          <c:val>
            <c:numRef>
              <c:f>'Linha do tempo 10+ assuntos(md)'!$B$11:$H$11</c:f>
              <c:numCache/>
            </c:numRef>
          </c:val>
          <c:smooth val="0"/>
        </c:ser>
        <c:ser>
          <c:idx val="5"/>
          <c:order val="5"/>
          <c:tx>
            <c:strRef>
              <c:f>'Linha do tempo 10+ assuntos(md)'!$A$12</c:f>
              <c:strCache>
                <c:ptCount val="1"/>
                <c:pt idx="0">
                  <c:v>Ponto viciado, entulho e caçamba de entulho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'Linha do tempo 10+ assuntos(md)'!$B$6:$H$6</c:f>
              <c:strCache/>
            </c:strRef>
          </c:cat>
          <c:val>
            <c:numRef>
              <c:f>'Linha do tempo 10+ assuntos(md)'!$B$12:$H$12</c:f>
              <c:numCache/>
            </c:numRef>
          </c:val>
          <c:smooth val="0"/>
        </c:ser>
        <c:ser>
          <c:idx val="6"/>
          <c:order val="6"/>
          <c:tx>
            <c:strRef>
              <c:f>'Linha do tempo 10+ assuntos(md)'!$A$13</c:f>
              <c:strCache>
                <c:ptCount val="1"/>
                <c:pt idx="0">
                  <c:v>Veículos abandonados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'Linha do tempo 10+ assuntos(md)'!$B$6:$H$6</c:f>
              <c:strCache/>
            </c:strRef>
          </c:cat>
          <c:val>
            <c:numRef>
              <c:f>'Linha do tempo 10+ assuntos(md)'!$B$13:$H$13</c:f>
              <c:numCache/>
            </c:numRef>
          </c:val>
          <c:smooth val="0"/>
        </c:ser>
        <c:ser>
          <c:idx val="7"/>
          <c:order val="7"/>
          <c:tx>
            <c:strRef>
              <c:f>'Linha do tempo 10+ assuntos(md)'!$A$14</c:f>
              <c:strCache>
                <c:ptCount val="1"/>
                <c:pt idx="0">
                  <c:v>Qualidade de atendimento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'Linha do tempo 10+ assuntos(md)'!$B$6:$H$6</c:f>
              <c:strCache/>
            </c:strRef>
          </c:cat>
          <c:val>
            <c:numRef>
              <c:f>'Linha do tempo 10+ assuntos(md)'!$B$14:$H$14</c:f>
              <c:numCache/>
            </c:numRef>
          </c:val>
          <c:smooth val="0"/>
        </c:ser>
        <c:ser>
          <c:idx val="8"/>
          <c:order val="8"/>
          <c:tx>
            <c:strRef>
              <c:f>'Linha do tempo 10+ assuntos(md)'!$A$15</c:f>
              <c:strCache>
                <c:ptCount val="1"/>
                <c:pt idx="0">
                  <c:v>Remoção de grandes objetos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'Linha do tempo 10+ assuntos(md)'!$B$6:$H$6</c:f>
              <c:strCache/>
            </c:strRef>
          </c:cat>
          <c:val>
            <c:numRef>
              <c:f>'Linha do tempo 10+ assuntos(md)'!$B$15:$H$15</c:f>
              <c:numCache/>
            </c:numRef>
          </c:val>
          <c:smooth val="0"/>
        </c:ser>
        <c:ser>
          <c:idx val="9"/>
          <c:order val="9"/>
          <c:tx>
            <c:strRef>
              <c:f>'Linha do tempo 10+ assuntos(md)'!$A$16</c:f>
              <c:strCache>
                <c:ptCount val="1"/>
                <c:pt idx="0">
                  <c:v>Terrenos e imóveis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'Linha do tempo 10+ assuntos(md)'!$B$6:$H$6</c:f>
              <c:strCache/>
            </c:strRef>
          </c:cat>
          <c:val>
            <c:numRef>
              <c:f>'Linha do tempo 10+ assuntos(md)'!$B$16:$H$16</c:f>
              <c:numCache/>
            </c:numRef>
          </c:val>
          <c:smooth val="0"/>
        </c:ser>
        <c:marker val="1"/>
        <c:axId val="3523317"/>
        <c:axId val="31709854"/>
      </c:lineChart>
      <c:dateAx>
        <c:axId val="35233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0985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17098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3317"/>
        <c:crossesAt val="1"/>
        <c:crossBetween val="between"/>
        <c:dispUnits/>
        <c:majorUnit val="50"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35"/>
          <c:y val="0.015"/>
          <c:w val="0.3425"/>
          <c:h val="0.9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Ranking das Prefeituras Regionais mais demandas - JULHO 2018</a:t>
            </a:r>
          </a:p>
        </c:rich>
      </c:tx>
      <c:layout>
        <c:manualLayout>
          <c:xMode val="factor"/>
          <c:yMode val="factor"/>
          <c:x val="0.008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4375"/>
          <c:w val="0.917"/>
          <c:h val="0.91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'Ranking PR +demandads Julho2018'!$B$4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C. do Socorro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'Ranking PR +demandads Julho2018'!$A$5:$A$36</c:f>
              <c:strCache/>
            </c:strRef>
          </c:xVal>
          <c:yVal>
            <c:numRef>
              <c:f>'Ranking PR +demandads Julho2018'!$B$5:$B$36</c:f>
              <c:numCache/>
            </c:numRef>
          </c:yVal>
          <c:smooth val="0"/>
        </c:ser>
        <c:axId val="16953231"/>
        <c:axId val="18361352"/>
      </c:scatterChart>
      <c:valAx>
        <c:axId val="16953231"/>
        <c:scaling>
          <c:orientation val="minMax"/>
        </c:scaling>
        <c:axPos val="b"/>
        <c:delete val="1"/>
        <c:majorTickMark val="out"/>
        <c:minorTickMark val="none"/>
        <c:tickLblPos val="none"/>
        <c:crossAx val="18361352"/>
        <c:crosses val="autoZero"/>
        <c:crossBetween val="midCat"/>
        <c:dispUnits/>
      </c:valAx>
      <c:valAx>
        <c:axId val="183613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532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6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0.21325</cdr:x>
      <cdr:y>0.0145</cdr:y>
    </cdr:from>
    <cdr:to>
      <cdr:x>0.792</cdr:x>
      <cdr:y>0.10675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123950" y="47625"/>
          <a:ext cx="306705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-0.01125</cdr:y>
    </cdr:from>
    <cdr:to>
      <cdr:x>0.70325</cdr:x>
      <cdr:y>0.0765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4857750" cy="400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0</xdr:row>
      <xdr:rowOff>76200</xdr:rowOff>
    </xdr:from>
    <xdr:to>
      <xdr:col>14</xdr:col>
      <xdr:colOff>495300</xdr:colOff>
      <xdr:row>17</xdr:row>
      <xdr:rowOff>161925</xdr:rowOff>
    </xdr:to>
    <xdr:graphicFrame>
      <xdr:nvGraphicFramePr>
        <xdr:cNvPr id="1" name="Gráfico 3"/>
        <xdr:cNvGraphicFramePr/>
      </xdr:nvGraphicFramePr>
      <xdr:xfrm>
        <a:off x="5943600" y="76200"/>
        <a:ext cx="6048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18</xdr:row>
      <xdr:rowOff>76200</xdr:rowOff>
    </xdr:from>
    <xdr:to>
      <xdr:col>7</xdr:col>
      <xdr:colOff>447675</xdr:colOff>
      <xdr:row>42</xdr:row>
      <xdr:rowOff>28575</xdr:rowOff>
    </xdr:to>
    <xdr:graphicFrame>
      <xdr:nvGraphicFramePr>
        <xdr:cNvPr id="2" name="Gráfico 4"/>
        <xdr:cNvGraphicFramePr/>
      </xdr:nvGraphicFramePr>
      <xdr:xfrm>
        <a:off x="57150" y="3543300"/>
        <a:ext cx="68294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</cdr:x>
      <cdr:y>-0.01325</cdr:y>
    </cdr:from>
    <cdr:to>
      <cdr:x>0.5985</cdr:x>
      <cdr:y>0.13025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8625" y="-47624"/>
          <a:ext cx="3933825" cy="561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17</xdr:row>
      <xdr:rowOff>161925</xdr:rowOff>
    </xdr:from>
    <xdr:to>
      <xdr:col>8</xdr:col>
      <xdr:colOff>361950</xdr:colOff>
      <xdr:row>38</xdr:row>
      <xdr:rowOff>47625</xdr:rowOff>
    </xdr:to>
    <xdr:graphicFrame>
      <xdr:nvGraphicFramePr>
        <xdr:cNvPr id="1" name="Gráfico 3"/>
        <xdr:cNvGraphicFramePr/>
      </xdr:nvGraphicFramePr>
      <xdr:xfrm>
        <a:off x="133350" y="3438525"/>
        <a:ext cx="72866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-0.0055</cdr:x>
      <cdr:y>-0.00825</cdr:y>
    </cdr:from>
    <cdr:to>
      <cdr:x>-0.00275</cdr:x>
      <cdr:y>-0.00425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57150</xdr:rowOff>
    </xdr:from>
    <xdr:to>
      <xdr:col>13</xdr:col>
      <xdr:colOff>95250</xdr:colOff>
      <xdr:row>34</xdr:row>
      <xdr:rowOff>114300</xdr:rowOff>
    </xdr:to>
    <xdr:graphicFrame>
      <xdr:nvGraphicFramePr>
        <xdr:cNvPr id="1" name="Gráfico 2"/>
        <xdr:cNvGraphicFramePr/>
      </xdr:nvGraphicFramePr>
      <xdr:xfrm>
        <a:off x="5514975" y="438150"/>
        <a:ext cx="91630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0.27075</cdr:x>
      <cdr:y>0.01675</cdr:y>
    </cdr:from>
    <cdr:to>
      <cdr:x>0.786</cdr:x>
      <cdr:y>0.119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2305050" y="104775"/>
          <a:ext cx="440055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JULHO/18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10* mais demandas - Assunto x Unidade PMSP</a:t>
          </a:r>
        </a:p>
      </cdr:txBody>
    </cdr:sp>
  </cdr:relSizeAnchor>
  <cdr:relSizeAnchor xmlns:cdr="http://schemas.openxmlformats.org/drawingml/2006/chartDrawing">
    <cdr:from>
      <cdr:x>0.02775</cdr:x>
      <cdr:y>0.96825</cdr:y>
    </cdr:from>
    <cdr:to>
      <cdr:x>0.54325</cdr:x>
      <cdr:y>1</cdr:y>
    </cdr:to>
    <cdr:sp>
      <cdr:nvSpPr>
        <cdr:cNvPr id="2" name="CaixaDeTexto 2"/>
        <cdr:cNvSpPr txBox="1">
          <a:spLocks noChangeArrowheads="1"/>
        </cdr:cNvSpPr>
      </cdr:nvSpPr>
      <cdr:spPr>
        <a:xfrm>
          <a:off x="228600" y="6410325"/>
          <a:ext cx="44005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*São apresentadas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 (onze) unidades, em razão de empate númerico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47625</xdr:rowOff>
    </xdr:from>
    <xdr:to>
      <xdr:col>0</xdr:col>
      <xdr:colOff>2266950</xdr:colOff>
      <xdr:row>3</xdr:row>
      <xdr:rowOff>409575</xdr:rowOff>
    </xdr:to>
    <xdr:sp>
      <xdr:nvSpPr>
        <xdr:cNvPr id="1" name="Conector reto 3"/>
        <xdr:cNvSpPr>
          <a:spLocks/>
        </xdr:cNvSpPr>
      </xdr:nvSpPr>
      <xdr:spPr>
        <a:xfrm>
          <a:off x="552450" y="628650"/>
          <a:ext cx="1714500" cy="3619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85725</xdr:colOff>
      <xdr:row>16</xdr:row>
      <xdr:rowOff>38100</xdr:rowOff>
    </xdr:from>
    <xdr:to>
      <xdr:col>11</xdr:col>
      <xdr:colOff>304800</xdr:colOff>
      <xdr:row>51</xdr:row>
      <xdr:rowOff>0</xdr:rowOff>
    </xdr:to>
    <xdr:graphicFrame>
      <xdr:nvGraphicFramePr>
        <xdr:cNvPr id="2" name="Gráfico 7"/>
        <xdr:cNvGraphicFramePr/>
      </xdr:nvGraphicFramePr>
      <xdr:xfrm>
        <a:off x="85725" y="3362325"/>
        <a:ext cx="8543925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0.14875</cdr:x>
      <cdr:y>0.01425</cdr:y>
    </cdr:from>
    <cdr:to>
      <cdr:x>0.88175</cdr:x>
      <cdr:y>0.087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171575" y="85725"/>
          <a:ext cx="57912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Distribuição das entradas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nas Prefeituras Regionais no ano 2018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590550</xdr:colOff>
      <xdr:row>0</xdr:row>
      <xdr:rowOff>104775</xdr:rowOff>
    </xdr:from>
    <xdr:to>
      <xdr:col>17</xdr:col>
      <xdr:colOff>400050</xdr:colOff>
      <xdr:row>20</xdr:row>
      <xdr:rowOff>85725</xdr:rowOff>
    </xdr:to>
    <xdr:graphicFrame>
      <xdr:nvGraphicFramePr>
        <xdr:cNvPr id="1" name="Gráfico 1"/>
        <xdr:cNvGraphicFramePr/>
      </xdr:nvGraphicFramePr>
      <xdr:xfrm>
        <a:off x="6838950" y="104775"/>
        <a:ext cx="46863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552450</xdr:colOff>
      <xdr:row>21</xdr:row>
      <xdr:rowOff>19050</xdr:rowOff>
    </xdr:from>
    <xdr:to>
      <xdr:col>22</xdr:col>
      <xdr:colOff>523875</xdr:colOff>
      <xdr:row>53</xdr:row>
      <xdr:rowOff>19050</xdr:rowOff>
    </xdr:to>
    <xdr:graphicFrame>
      <xdr:nvGraphicFramePr>
        <xdr:cNvPr id="2" name="Gráfico 2"/>
        <xdr:cNvGraphicFramePr/>
      </xdr:nvGraphicFramePr>
      <xdr:xfrm>
        <a:off x="6800850" y="4029075"/>
        <a:ext cx="7896225" cy="611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13</xdr:row>
      <xdr:rowOff>142875</xdr:rowOff>
    </xdr:from>
    <xdr:to>
      <xdr:col>5</xdr:col>
      <xdr:colOff>104775</xdr:colOff>
      <xdr:row>32</xdr:row>
      <xdr:rowOff>123825</xdr:rowOff>
    </xdr:to>
    <xdr:graphicFrame>
      <xdr:nvGraphicFramePr>
        <xdr:cNvPr id="1" name="Gráfico 2"/>
        <xdr:cNvGraphicFramePr/>
      </xdr:nvGraphicFramePr>
      <xdr:xfrm>
        <a:off x="95250" y="2657475"/>
        <a:ext cx="52959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0.01475</cdr:x>
      <cdr:y>0.90425</cdr:y>
    </cdr:from>
    <cdr:to>
      <cdr:x>0.677</cdr:x>
      <cdr:y>1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0" y="3771900"/>
          <a:ext cx="442912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0.15325</cdr:x>
      <cdr:y>-0.00775</cdr:y>
    </cdr:from>
    <cdr:to>
      <cdr:x>0.72225</cdr:x>
      <cdr:y>0.0625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81075" y="-28574"/>
          <a:ext cx="3667125" cy="2952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0.8835</cdr:y>
    </cdr:from>
    <cdr:to>
      <cdr:x>0.94575</cdr:x>
      <cdr:y>0.968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-47624" y="3695700"/>
          <a:ext cx="6153150" cy="352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-0.00775</cdr:x>
      <cdr:y>-0.01175</cdr:y>
    </cdr:from>
    <cdr:to>
      <cdr:x>0.74475</cdr:x>
      <cdr:y>0.058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4876800" cy="304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0.88825</cdr:y>
    </cdr:from>
    <cdr:to>
      <cdr:x>0.9905</cdr:x>
      <cdr:y>1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-47624" y="3857625"/>
          <a:ext cx="6467475" cy="4857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180975</xdr:rowOff>
    </xdr:from>
    <xdr:to>
      <xdr:col>18</xdr:col>
      <xdr:colOff>314325</xdr:colOff>
      <xdr:row>22</xdr:row>
      <xdr:rowOff>133350</xdr:rowOff>
    </xdr:to>
    <xdr:graphicFrame>
      <xdr:nvGraphicFramePr>
        <xdr:cNvPr id="1" name="Gráfico 5"/>
        <xdr:cNvGraphicFramePr/>
      </xdr:nvGraphicFramePr>
      <xdr:xfrm>
        <a:off x="6753225" y="180975"/>
        <a:ext cx="66865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2085975</xdr:colOff>
      <xdr:row>25</xdr:row>
      <xdr:rowOff>66675</xdr:rowOff>
    </xdr:from>
    <xdr:to>
      <xdr:col>30</xdr:col>
      <xdr:colOff>257175</xdr:colOff>
      <xdr:row>37</xdr:row>
      <xdr:rowOff>104775</xdr:rowOff>
    </xdr:to>
    <xdr:graphicFrame>
      <xdr:nvGraphicFramePr>
        <xdr:cNvPr id="2" name="Gráfico 6"/>
        <xdr:cNvGraphicFramePr/>
      </xdr:nvGraphicFramePr>
      <xdr:xfrm>
        <a:off x="20831175" y="4876800"/>
        <a:ext cx="6448425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76200</xdr:colOff>
      <xdr:row>25</xdr:row>
      <xdr:rowOff>19050</xdr:rowOff>
    </xdr:from>
    <xdr:to>
      <xdr:col>22</xdr:col>
      <xdr:colOff>1543050</xdr:colOff>
      <xdr:row>38</xdr:row>
      <xdr:rowOff>19050</xdr:rowOff>
    </xdr:to>
    <xdr:graphicFrame>
      <xdr:nvGraphicFramePr>
        <xdr:cNvPr id="3" name="Gráfico 3"/>
        <xdr:cNvGraphicFramePr/>
      </xdr:nvGraphicFramePr>
      <xdr:xfrm>
        <a:off x="13811250" y="4829175"/>
        <a:ext cx="6477000" cy="4343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</cdr:x>
      <cdr:y>-0.015</cdr:y>
    </cdr:from>
    <cdr:to>
      <cdr:x>0.66075</cdr:x>
      <cdr:y>0.116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666875" y="-38099"/>
          <a:ext cx="1695450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0</xdr:rowOff>
    </xdr:from>
    <xdr:to>
      <xdr:col>4</xdr:col>
      <xdr:colOff>1933575</xdr:colOff>
      <xdr:row>34</xdr:row>
      <xdr:rowOff>133350</xdr:rowOff>
    </xdr:to>
    <xdr:graphicFrame>
      <xdr:nvGraphicFramePr>
        <xdr:cNvPr id="1" name="Gráfico 4"/>
        <xdr:cNvGraphicFramePr/>
      </xdr:nvGraphicFramePr>
      <xdr:xfrm>
        <a:off x="114300" y="2647950"/>
        <a:ext cx="51054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0.01475</cdr:x>
      <cdr:y>0.90225</cdr:y>
    </cdr:from>
    <cdr:to>
      <cdr:x>0.677</cdr:x>
      <cdr:y>1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0" y="3771900"/>
          <a:ext cx="4429125" cy="447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-0.00775</cdr:x>
      <cdr:y>-0.012</cdr:y>
    </cdr:from>
    <cdr:to>
      <cdr:x>0.744</cdr:x>
      <cdr:y>0.05775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4943475" cy="2952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0.8885</cdr:y>
    </cdr:from>
    <cdr:to>
      <cdr:x>0.9905</cdr:x>
      <cdr:y>1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-47624" y="3781425"/>
          <a:ext cx="6562725" cy="4762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-0.0075</cdr:y>
    </cdr:from>
    <cdr:to>
      <cdr:x>0.723</cdr:x>
      <cdr:y>0.06375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19175" y="-28574"/>
          <a:ext cx="3819525" cy="304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0.884</cdr:y>
    </cdr:from>
    <cdr:to>
      <cdr:x>0.94625</cdr:x>
      <cdr:y>0.968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-47624" y="3733800"/>
          <a:ext cx="6381750" cy="352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20</xdr:col>
      <xdr:colOff>381000</xdr:colOff>
      <xdr:row>22</xdr:row>
      <xdr:rowOff>161925</xdr:rowOff>
    </xdr:to>
    <xdr:graphicFrame>
      <xdr:nvGraphicFramePr>
        <xdr:cNvPr id="1" name="Gráfico 5"/>
        <xdr:cNvGraphicFramePr/>
      </xdr:nvGraphicFramePr>
      <xdr:xfrm>
        <a:off x="6696075" y="190500"/>
        <a:ext cx="66865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47</xdr:row>
      <xdr:rowOff>95250</xdr:rowOff>
    </xdr:from>
    <xdr:to>
      <xdr:col>20</xdr:col>
      <xdr:colOff>295275</xdr:colOff>
      <xdr:row>69</xdr:row>
      <xdr:rowOff>142875</xdr:rowOff>
    </xdr:to>
    <xdr:graphicFrame>
      <xdr:nvGraphicFramePr>
        <xdr:cNvPr id="2" name="Gráfico 6"/>
        <xdr:cNvGraphicFramePr/>
      </xdr:nvGraphicFramePr>
      <xdr:xfrm>
        <a:off x="6724650" y="9067800"/>
        <a:ext cx="657225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24</xdr:row>
      <xdr:rowOff>47625</xdr:rowOff>
    </xdr:from>
    <xdr:to>
      <xdr:col>20</xdr:col>
      <xdr:colOff>390525</xdr:colOff>
      <xdr:row>46</xdr:row>
      <xdr:rowOff>85725</xdr:rowOff>
    </xdr:to>
    <xdr:graphicFrame>
      <xdr:nvGraphicFramePr>
        <xdr:cNvPr id="3" name="Gráfico 6"/>
        <xdr:cNvGraphicFramePr/>
      </xdr:nvGraphicFramePr>
      <xdr:xfrm>
        <a:off x="6696075" y="4638675"/>
        <a:ext cx="6696075" cy="4229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-0.01525</cdr:y>
    </cdr:from>
    <cdr:to>
      <cdr:x>0.62275</cdr:x>
      <cdr:y>0.11375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381952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690250.REDE\Documents\PRINCIPAL\Relatr&#243;rio%20-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690250.REDE\Documents\PRINCIPAL\Relat&#243;rios%20OGM\Relatr&#243;rio%20-2018%20-%20Julh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ais de atendimento"/>
      <sheetName val="Protocolos"/>
      <sheetName val="ASSUNTOS"/>
      <sheetName val="UNIDADES"/>
      <sheetName val="ASSUNTOS 10+ demandados"/>
      <sheetName val="Linha do tempo 10+ assuntos(md)"/>
      <sheetName val="Ranking PR +demandads Maio2018"/>
      <sheetName val="10+ Mai 18 - Assunto x Unidade"/>
      <sheetName val="Distribuição entradas na PR's"/>
      <sheetName val="Plan1"/>
      <sheetName val="Plan2"/>
      <sheetName val="Plan3"/>
    </sheetNames>
    <sheetDataSet>
      <sheetData sheetId="1">
        <row r="11">
          <cell r="A11" t="str">
            <v>jan/18*</v>
          </cell>
          <cell r="B11">
            <v>1860</v>
          </cell>
        </row>
        <row r="12">
          <cell r="A12">
            <v>43132</v>
          </cell>
          <cell r="B12">
            <v>1979</v>
          </cell>
        </row>
        <row r="13">
          <cell r="A13">
            <v>43160</v>
          </cell>
          <cell r="B13">
            <v>2332</v>
          </cell>
        </row>
        <row r="14">
          <cell r="A14">
            <v>43191</v>
          </cell>
          <cell r="B14">
            <v>2824</v>
          </cell>
        </row>
        <row r="15">
          <cell r="A15">
            <v>43221</v>
          </cell>
          <cell r="B15">
            <v>2229</v>
          </cell>
        </row>
        <row r="16">
          <cell r="A16">
            <v>43252</v>
          </cell>
          <cell r="B16">
            <v>2085</v>
          </cell>
        </row>
        <row r="17">
          <cell r="A17">
            <v>43282</v>
          </cell>
          <cell r="B17">
            <v>2335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nais de atendimento"/>
      <sheetName val="Protocolos"/>
      <sheetName val="UNIDADES"/>
      <sheetName val="ASSUNTOS"/>
      <sheetName val="ASSUNTOS 10+ demandados"/>
      <sheetName val="Linha do tempo 10+ assuntos(md)"/>
      <sheetName val="Ranking PR +demandads Maio2018"/>
      <sheetName val="10+ Mai 18 - Assunto x Unidade"/>
      <sheetName val="Distribuição entradas na PR's"/>
      <sheetName val="Plan1"/>
      <sheetName val="Plan3"/>
    </sheetNames>
    <sheetDataSet>
      <sheetData sheetId="10">
        <row r="3">
          <cell r="U3" t="str">
            <v>Média</v>
          </cell>
        </row>
        <row r="4">
          <cell r="T4" t="str">
            <v>SMADS</v>
          </cell>
          <cell r="U4">
            <v>94.33333333333333</v>
          </cell>
          <cell r="X4">
            <v>43282</v>
          </cell>
          <cell r="Y4">
            <v>43252</v>
          </cell>
          <cell r="Z4">
            <v>43221</v>
          </cell>
        </row>
        <row r="5">
          <cell r="T5" t="str">
            <v>SMC</v>
          </cell>
          <cell r="U5">
            <v>2</v>
          </cell>
          <cell r="W5" t="str">
            <v>SMDS</v>
          </cell>
          <cell r="X5">
            <v>160</v>
          </cell>
          <cell r="Y5">
            <v>102</v>
          </cell>
          <cell r="Z5">
            <v>21</v>
          </cell>
        </row>
        <row r="6">
          <cell r="T6" t="str">
            <v>SMDHC</v>
          </cell>
          <cell r="U6">
            <v>1.6666666666666667</v>
          </cell>
          <cell r="W6" t="str">
            <v>SMPR*</v>
          </cell>
          <cell r="X6">
            <v>128</v>
          </cell>
          <cell r="Y6">
            <v>40</v>
          </cell>
          <cell r="Z6">
            <v>92</v>
          </cell>
        </row>
        <row r="7">
          <cell r="T7" t="str">
            <v>SME</v>
          </cell>
          <cell r="U7">
            <v>49.333333333333336</v>
          </cell>
          <cell r="W7" t="str">
            <v>SPTRANS***</v>
          </cell>
          <cell r="X7">
            <v>88</v>
          </cell>
          <cell r="Y7">
            <v>51</v>
          </cell>
          <cell r="Z7">
            <v>82</v>
          </cell>
        </row>
        <row r="8">
          <cell r="T8" t="str">
            <v>SEME</v>
          </cell>
          <cell r="U8">
            <v>0.6666666666666666</v>
          </cell>
          <cell r="W8" t="str">
            <v>SMS</v>
          </cell>
          <cell r="X8">
            <v>62</v>
          </cell>
          <cell r="Y8">
            <v>60</v>
          </cell>
          <cell r="Z8">
            <v>71</v>
          </cell>
        </row>
        <row r="9">
          <cell r="T9" t="str">
            <v>SF</v>
          </cell>
          <cell r="U9">
            <v>62.333333333333336</v>
          </cell>
          <cell r="W9" t="str">
            <v>SF</v>
          </cell>
          <cell r="X9">
            <v>75</v>
          </cell>
          <cell r="Y9">
            <v>50</v>
          </cell>
          <cell r="Z9">
            <v>62</v>
          </cell>
        </row>
        <row r="10">
          <cell r="T10" t="str">
            <v>SMG</v>
          </cell>
          <cell r="U10">
            <v>14.666666666666666</v>
          </cell>
          <cell r="W10" t="str">
            <v>CET***</v>
          </cell>
          <cell r="X10">
            <v>53</v>
          </cell>
          <cell r="Y10">
            <v>57</v>
          </cell>
          <cell r="Z10">
            <v>76</v>
          </cell>
        </row>
        <row r="11">
          <cell r="T11" t="str">
            <v>SEHAB</v>
          </cell>
          <cell r="U11">
            <v>1</v>
          </cell>
          <cell r="W11" t="str">
            <v>SME</v>
          </cell>
          <cell r="X11">
            <v>112</v>
          </cell>
          <cell r="Y11">
            <v>26</v>
          </cell>
          <cell r="Z11">
            <v>10</v>
          </cell>
        </row>
        <row r="12">
          <cell r="T12" t="str">
            <v>SIURB</v>
          </cell>
          <cell r="U12">
            <v>0.6666666666666666</v>
          </cell>
          <cell r="W12" t="str">
            <v>SVMA</v>
          </cell>
          <cell r="X12">
            <v>21</v>
          </cell>
          <cell r="Y12">
            <v>25</v>
          </cell>
          <cell r="Z12">
            <v>15</v>
          </cell>
        </row>
        <row r="13">
          <cell r="T13" t="str">
            <v>SMIT</v>
          </cell>
          <cell r="U13">
            <v>5</v>
          </cell>
          <cell r="W13" t="str">
            <v>SMG</v>
          </cell>
          <cell r="X13">
            <v>18</v>
          </cell>
          <cell r="Y13">
            <v>20</v>
          </cell>
          <cell r="Z13">
            <v>6</v>
          </cell>
        </row>
        <row r="14">
          <cell r="T14" t="str">
            <v>SMT</v>
          </cell>
          <cell r="U14">
            <v>9</v>
          </cell>
          <cell r="W14" t="str">
            <v>SMT</v>
          </cell>
          <cell r="X14">
            <v>8</v>
          </cell>
          <cell r="Y14">
            <v>15</v>
          </cell>
          <cell r="Z14">
            <v>4</v>
          </cell>
        </row>
        <row r="15">
          <cell r="T15" t="str">
            <v>SMS</v>
          </cell>
          <cell r="U15">
            <v>64.33333333333333</v>
          </cell>
        </row>
        <row r="16">
          <cell r="T16" t="str">
            <v>SMSU</v>
          </cell>
          <cell r="U16">
            <v>7.666666666666667</v>
          </cell>
        </row>
        <row r="17">
          <cell r="T17" t="str">
            <v>SMTE</v>
          </cell>
          <cell r="U17">
            <v>2.3333333333333335</v>
          </cell>
        </row>
        <row r="18">
          <cell r="T18" t="str">
            <v>SMIL</v>
          </cell>
          <cell r="U18">
            <v>1.3333333333333333</v>
          </cell>
        </row>
        <row r="19">
          <cell r="T19" t="str">
            <v>SVMA</v>
          </cell>
          <cell r="U19">
            <v>20.333333333333332</v>
          </cell>
        </row>
        <row r="20">
          <cell r="T20" t="str">
            <v>SMPR*</v>
          </cell>
          <cell r="U20">
            <v>1489.6666666666667</v>
          </cell>
        </row>
        <row r="21">
          <cell r="T21" t="str">
            <v>CET***</v>
          </cell>
          <cell r="U21">
            <v>62</v>
          </cell>
        </row>
        <row r="22">
          <cell r="T22" t="str">
            <v>SPTRANS***</v>
          </cell>
          <cell r="U22">
            <v>73.66666666666667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30">
      <selection activeCell="B44" sqref="B44"/>
    </sheetView>
  </sheetViews>
  <sheetFormatPr defaultColWidth="9.140625" defaultRowHeight="15"/>
  <cols>
    <col min="1" max="1" width="42.7109375" style="1" customWidth="1"/>
    <col min="2" max="252" width="9.140625" style="1" customWidth="1"/>
    <col min="253" max="253" width="42.7109375" style="1" customWidth="1"/>
    <col min="254" max="16384" width="9.140625" style="1" customWidth="1"/>
  </cols>
  <sheetData>
    <row r="1" spans="1:4" ht="15">
      <c r="A1" s="4" t="s">
        <v>130</v>
      </c>
      <c r="B1" s="4"/>
      <c r="C1" s="4"/>
      <c r="D1" s="4"/>
    </row>
    <row r="2" spans="1:4" ht="15">
      <c r="A2" s="4" t="s">
        <v>131</v>
      </c>
      <c r="B2" s="4"/>
      <c r="C2" s="4"/>
      <c r="D2" s="4"/>
    </row>
    <row r="3" ht="15.75" thickBot="1"/>
    <row r="4" spans="1:5" ht="15.75" thickBot="1">
      <c r="A4" s="5" t="s">
        <v>132</v>
      </c>
      <c r="B4" s="6">
        <v>43282</v>
      </c>
      <c r="C4" s="7">
        <v>43252</v>
      </c>
      <c r="D4" s="7">
        <v>43221</v>
      </c>
      <c r="E4" s="8" t="s">
        <v>133</v>
      </c>
    </row>
    <row r="5" spans="1:5" ht="15">
      <c r="A5" s="9" t="s">
        <v>0</v>
      </c>
      <c r="B5" s="10">
        <v>1817</v>
      </c>
      <c r="C5" s="158">
        <v>1681</v>
      </c>
      <c r="D5" s="10">
        <v>1915</v>
      </c>
      <c r="E5" s="11">
        <f>AVERAGE(B5:D5)</f>
        <v>1804.3333333333333</v>
      </c>
    </row>
    <row r="6" spans="1:5" ht="15">
      <c r="A6" s="12" t="s">
        <v>134</v>
      </c>
      <c r="B6" s="13">
        <v>382</v>
      </c>
      <c r="C6" s="156">
        <v>302</v>
      </c>
      <c r="D6" s="13">
        <v>272</v>
      </c>
      <c r="E6" s="14">
        <f>AVERAGE(B6:D6)</f>
        <v>318.6666666666667</v>
      </c>
    </row>
    <row r="7" spans="1:5" ht="15">
      <c r="A7" s="12" t="s">
        <v>84</v>
      </c>
      <c r="B7" s="13">
        <v>40</v>
      </c>
      <c r="C7" s="156">
        <v>10</v>
      </c>
      <c r="D7" s="13">
        <v>12</v>
      </c>
      <c r="E7" s="14">
        <f>AVERAGE(B7:D7)</f>
        <v>20.666666666666668</v>
      </c>
    </row>
    <row r="8" spans="1:5" ht="15.75" thickBot="1">
      <c r="A8" s="15" t="s">
        <v>135</v>
      </c>
      <c r="B8" s="16">
        <v>96</v>
      </c>
      <c r="C8" s="157">
        <v>92</v>
      </c>
      <c r="D8" s="16">
        <v>30</v>
      </c>
      <c r="E8" s="17">
        <f>AVERAGE(B8:D8)</f>
        <v>72.66666666666667</v>
      </c>
    </row>
    <row r="9" spans="1:5" ht="15.75" thickBot="1">
      <c r="A9" s="18" t="s">
        <v>136</v>
      </c>
      <c r="B9" s="19">
        <f>SUM(B5:B8)</f>
        <v>2335</v>
      </c>
      <c r="C9" s="20">
        <f>SUM(C5:C8)</f>
        <v>2085</v>
      </c>
      <c r="D9" s="20">
        <f>SUM(D5:D8)</f>
        <v>2229</v>
      </c>
      <c r="E9" s="21">
        <f>AVERAGE(B9:D9)</f>
        <v>2216.3333333333335</v>
      </c>
    </row>
    <row r="10" ht="15"/>
    <row r="11" spans="1:5" ht="15">
      <c r="A11" s="196" t="s">
        <v>137</v>
      </c>
      <c r="B11" s="197"/>
      <c r="C11" s="198"/>
      <c r="D11" s="199"/>
      <c r="E11" s="199"/>
    </row>
    <row r="12" spans="1:5" ht="15">
      <c r="A12" s="200"/>
      <c r="B12" s="198"/>
      <c r="C12" s="198"/>
      <c r="D12" s="199"/>
      <c r="E12" s="199"/>
    </row>
    <row r="13" spans="1:5" ht="15">
      <c r="A13" s="200"/>
      <c r="B13" s="198"/>
      <c r="C13" s="198"/>
      <c r="D13" s="199"/>
      <c r="E13" s="199"/>
    </row>
    <row r="14" ht="15"/>
    <row r="15" ht="15"/>
    <row r="16" ht="15"/>
    <row r="17" spans="1:6" ht="15">
      <c r="A17" s="22"/>
      <c r="B17" s="22"/>
      <c r="C17" s="22"/>
      <c r="D17" s="22"/>
      <c r="E17" s="22"/>
      <c r="F17" s="22"/>
    </row>
    <row r="18" spans="1:6" ht="15">
      <c r="A18" s="23"/>
      <c r="B18" s="24"/>
      <c r="C18" s="24"/>
      <c r="D18" s="24"/>
      <c r="E18" s="25"/>
      <c r="F18" s="22"/>
    </row>
    <row r="19" spans="1:6" ht="15">
      <c r="A19" s="26"/>
      <c r="B19" s="26"/>
      <c r="C19" s="26"/>
      <c r="D19" s="26"/>
      <c r="E19" s="27"/>
      <c r="F19" s="22"/>
    </row>
    <row r="20" spans="1:6" ht="15">
      <c r="A20" s="26"/>
      <c r="B20" s="26"/>
      <c r="C20" s="26"/>
      <c r="D20" s="26"/>
      <c r="E20" s="27"/>
      <c r="F20" s="22"/>
    </row>
    <row r="21" spans="1:6" ht="15">
      <c r="A21" s="26"/>
      <c r="B21" s="26"/>
      <c r="C21" s="26"/>
      <c r="D21" s="26"/>
      <c r="E21" s="27"/>
      <c r="F21" s="22"/>
    </row>
    <row r="22" spans="1:6" ht="15">
      <c r="A22" s="26"/>
      <c r="B22" s="26"/>
      <c r="C22" s="26"/>
      <c r="D22" s="26"/>
      <c r="E22" s="27"/>
      <c r="F22" s="22"/>
    </row>
    <row r="23" spans="1:6" ht="15">
      <c r="A23" s="28"/>
      <c r="B23" s="29"/>
      <c r="C23" s="29"/>
      <c r="D23" s="29"/>
      <c r="E23" s="27"/>
      <c r="F23" s="22"/>
    </row>
    <row r="24" spans="1:6" ht="15">
      <c r="A24" s="22"/>
      <c r="B24" s="22"/>
      <c r="C24" s="22"/>
      <c r="D24" s="22"/>
      <c r="E24" s="22"/>
      <c r="F24" s="30"/>
    </row>
    <row r="25" spans="1:6" ht="15">
      <c r="A25" s="22"/>
      <c r="B25" s="22"/>
      <c r="C25" s="22"/>
      <c r="D25" s="22"/>
      <c r="E25" s="22"/>
      <c r="F25" s="22"/>
    </row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</sheetData>
  <sheetProtection/>
  <mergeCells count="1">
    <mergeCell ref="A11:E13"/>
  </mergeCell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  <oleObjects>
    <oleObject progId="Word.Document.12" shapeId="122729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58.28125" style="1" customWidth="1"/>
    <col min="2" max="2" width="6.28125" style="1" bestFit="1" customWidth="1"/>
    <col min="3" max="3" width="7.00390625" style="1" bestFit="1" customWidth="1"/>
    <col min="4" max="4" width="7.28125" style="1" bestFit="1" customWidth="1"/>
    <col min="5" max="5" width="7.140625" style="31" bestFit="1" customWidth="1"/>
    <col min="6" max="9" width="7.140625" style="31" customWidth="1"/>
    <col min="10" max="19" width="9.140625" style="1" customWidth="1"/>
    <col min="20" max="20" width="56.8515625" style="1" bestFit="1" customWidth="1"/>
    <col min="21" max="21" width="9.140625" style="31" customWidth="1"/>
    <col min="22" max="22" width="9.140625" style="1" customWidth="1"/>
    <col min="23" max="23" width="60.140625" style="1" bestFit="1" customWidth="1"/>
    <col min="24" max="16384" width="9.140625" style="1" customWidth="1"/>
  </cols>
  <sheetData>
    <row r="1" ht="15">
      <c r="A1" s="87" t="s">
        <v>130</v>
      </c>
    </row>
    <row r="2" ht="15">
      <c r="A2" s="4" t="s">
        <v>131</v>
      </c>
    </row>
    <row r="3" spans="20:27" ht="15.75" thickBot="1">
      <c r="T3" s="1" t="s">
        <v>214</v>
      </c>
      <c r="U3" s="31" t="s">
        <v>133</v>
      </c>
      <c r="AA3" s="31"/>
    </row>
    <row r="4" spans="1:27" ht="15.75" thickBot="1">
      <c r="A4" s="88" t="s">
        <v>214</v>
      </c>
      <c r="B4" s="49">
        <v>43282</v>
      </c>
      <c r="C4" s="49">
        <v>371970</v>
      </c>
      <c r="D4" s="49">
        <v>43221</v>
      </c>
      <c r="E4" s="89" t="s">
        <v>133</v>
      </c>
      <c r="F4" s="114"/>
      <c r="G4" s="114"/>
      <c r="H4" s="114"/>
      <c r="I4" s="114"/>
      <c r="T4" s="1" t="s">
        <v>110</v>
      </c>
      <c r="U4" s="31">
        <v>94.33333333333333</v>
      </c>
      <c r="W4" s="88" t="s">
        <v>214</v>
      </c>
      <c r="X4" s="143">
        <v>43282</v>
      </c>
      <c r="Y4" s="143">
        <v>43252</v>
      </c>
      <c r="Z4" s="143">
        <v>43221</v>
      </c>
      <c r="AA4" s="89" t="s">
        <v>133</v>
      </c>
    </row>
    <row r="5" spans="1:27" ht="15" customHeight="1">
      <c r="A5" s="155" t="s">
        <v>221</v>
      </c>
      <c r="B5" s="189">
        <v>1514</v>
      </c>
      <c r="C5" s="190">
        <v>1400</v>
      </c>
      <c r="D5" s="191">
        <v>1555</v>
      </c>
      <c r="E5" s="187">
        <f aca="true" t="shared" si="0" ref="E5:E23">((B5+C5+D5)/3)</f>
        <v>1489.6666666666667</v>
      </c>
      <c r="F5" s="94"/>
      <c r="G5" s="94"/>
      <c r="H5" s="94"/>
      <c r="I5" s="94"/>
      <c r="T5" s="1" t="s">
        <v>290</v>
      </c>
      <c r="U5" s="31">
        <v>2</v>
      </c>
      <c r="W5" s="90" t="s">
        <v>291</v>
      </c>
      <c r="X5" s="92">
        <v>160</v>
      </c>
      <c r="Y5" s="92">
        <v>102</v>
      </c>
      <c r="Z5" s="92">
        <v>21</v>
      </c>
      <c r="AA5" s="136">
        <f aca="true" t="shared" si="1" ref="AA5:AA23">((X5+Y5+Z5)/3)</f>
        <v>94.33333333333333</v>
      </c>
    </row>
    <row r="6" spans="1:27" ht="15">
      <c r="A6" s="155" t="s">
        <v>93</v>
      </c>
      <c r="B6" s="91">
        <v>160</v>
      </c>
      <c r="C6" s="99">
        <v>102</v>
      </c>
      <c r="D6" s="92">
        <v>21</v>
      </c>
      <c r="E6" s="187">
        <f t="shared" si="0"/>
        <v>94.33333333333333</v>
      </c>
      <c r="F6" s="94"/>
      <c r="G6" s="94"/>
      <c r="H6" s="94"/>
      <c r="I6" s="94"/>
      <c r="T6" s="1" t="s">
        <v>292</v>
      </c>
      <c r="U6" s="31">
        <v>1.6666666666666667</v>
      </c>
      <c r="W6" s="90" t="s">
        <v>293</v>
      </c>
      <c r="X6" s="98">
        <v>128</v>
      </c>
      <c r="Y6" s="98">
        <v>40</v>
      </c>
      <c r="Z6" s="98">
        <v>92</v>
      </c>
      <c r="AA6" s="136">
        <f t="shared" si="1"/>
        <v>86.66666666666667</v>
      </c>
    </row>
    <row r="7" spans="1:27" ht="15">
      <c r="A7" s="155" t="s">
        <v>227</v>
      </c>
      <c r="B7" s="91">
        <v>88</v>
      </c>
      <c r="C7" s="99">
        <v>51</v>
      </c>
      <c r="D7" s="92">
        <v>82</v>
      </c>
      <c r="E7" s="187">
        <f t="shared" si="0"/>
        <v>73.66666666666667</v>
      </c>
      <c r="F7" s="94"/>
      <c r="G7" s="94"/>
      <c r="H7" s="94"/>
      <c r="I7" s="94"/>
      <c r="T7" s="1" t="s">
        <v>294</v>
      </c>
      <c r="U7" s="31">
        <v>49.333333333333336</v>
      </c>
      <c r="W7" s="90" t="s">
        <v>295</v>
      </c>
      <c r="X7" s="92">
        <v>88</v>
      </c>
      <c r="Y7" s="92">
        <v>51</v>
      </c>
      <c r="Z7" s="92">
        <v>82</v>
      </c>
      <c r="AA7" s="136">
        <f t="shared" si="1"/>
        <v>73.66666666666667</v>
      </c>
    </row>
    <row r="8" spans="1:27" ht="15">
      <c r="A8" s="155" t="s">
        <v>40</v>
      </c>
      <c r="B8" s="91">
        <v>62</v>
      </c>
      <c r="C8" s="99">
        <v>60</v>
      </c>
      <c r="D8" s="92">
        <v>71</v>
      </c>
      <c r="E8" s="187">
        <f t="shared" si="0"/>
        <v>64.33333333333333</v>
      </c>
      <c r="F8" s="94"/>
      <c r="G8" s="94"/>
      <c r="H8" s="94"/>
      <c r="I8" s="94"/>
      <c r="T8" s="1" t="s">
        <v>296</v>
      </c>
      <c r="U8" s="31">
        <v>0.6666666666666666</v>
      </c>
      <c r="W8" s="90" t="s">
        <v>297</v>
      </c>
      <c r="X8" s="92">
        <v>62</v>
      </c>
      <c r="Y8" s="92">
        <v>60</v>
      </c>
      <c r="Z8" s="92">
        <v>71</v>
      </c>
      <c r="AA8" s="136">
        <f t="shared" si="1"/>
        <v>64.33333333333333</v>
      </c>
    </row>
    <row r="9" spans="1:27" ht="15">
      <c r="A9" s="186" t="s">
        <v>33</v>
      </c>
      <c r="B9" s="91">
        <v>75</v>
      </c>
      <c r="C9" s="99">
        <v>50</v>
      </c>
      <c r="D9" s="92">
        <v>62</v>
      </c>
      <c r="E9" s="187">
        <f t="shared" si="0"/>
        <v>62.333333333333336</v>
      </c>
      <c r="F9" s="94"/>
      <c r="G9" s="94"/>
      <c r="H9" s="94"/>
      <c r="I9" s="94"/>
      <c r="T9" s="1" t="s">
        <v>298</v>
      </c>
      <c r="U9" s="31">
        <v>62.333333333333336</v>
      </c>
      <c r="W9" s="96" t="s">
        <v>298</v>
      </c>
      <c r="X9" s="92">
        <v>75</v>
      </c>
      <c r="Y9" s="92">
        <v>50</v>
      </c>
      <c r="Z9" s="92">
        <v>62</v>
      </c>
      <c r="AA9" s="136">
        <f t="shared" si="1"/>
        <v>62.333333333333336</v>
      </c>
    </row>
    <row r="10" spans="1:27" ht="15">
      <c r="A10" s="155" t="s">
        <v>314</v>
      </c>
      <c r="B10" s="91">
        <v>53</v>
      </c>
      <c r="C10" s="99">
        <v>57</v>
      </c>
      <c r="D10" s="92">
        <v>76</v>
      </c>
      <c r="E10" s="187">
        <f t="shared" si="0"/>
        <v>62</v>
      </c>
      <c r="F10" s="94"/>
      <c r="G10" s="94"/>
      <c r="H10" s="94"/>
      <c r="I10" s="94"/>
      <c r="T10" s="1" t="s">
        <v>299</v>
      </c>
      <c r="U10" s="31">
        <v>14.666666666666666</v>
      </c>
      <c r="W10" s="90" t="s">
        <v>300</v>
      </c>
      <c r="X10" s="92">
        <v>53</v>
      </c>
      <c r="Y10" s="92">
        <v>57</v>
      </c>
      <c r="Z10" s="92">
        <v>76</v>
      </c>
      <c r="AA10" s="136">
        <f t="shared" si="1"/>
        <v>62</v>
      </c>
    </row>
    <row r="11" spans="1:27" ht="15">
      <c r="A11" s="186" t="s">
        <v>25</v>
      </c>
      <c r="B11" s="91">
        <v>112</v>
      </c>
      <c r="C11" s="99">
        <v>26</v>
      </c>
      <c r="D11" s="92">
        <v>10</v>
      </c>
      <c r="E11" s="187">
        <f t="shared" si="0"/>
        <v>49.333333333333336</v>
      </c>
      <c r="F11" s="94"/>
      <c r="G11" s="94"/>
      <c r="H11" s="94"/>
      <c r="I11" s="94"/>
      <c r="T11" s="1" t="s">
        <v>301</v>
      </c>
      <c r="U11" s="31">
        <v>1</v>
      </c>
      <c r="W11" s="96" t="s">
        <v>294</v>
      </c>
      <c r="X11" s="92">
        <v>112</v>
      </c>
      <c r="Y11" s="92">
        <v>26</v>
      </c>
      <c r="Z11" s="92">
        <v>10</v>
      </c>
      <c r="AA11" s="136">
        <f t="shared" si="1"/>
        <v>49.333333333333336</v>
      </c>
    </row>
    <row r="12" spans="1:27" ht="15">
      <c r="A12" s="155" t="s">
        <v>108</v>
      </c>
      <c r="B12" s="91">
        <v>5</v>
      </c>
      <c r="C12" s="99">
        <v>6</v>
      </c>
      <c r="D12" s="92">
        <v>4</v>
      </c>
      <c r="E12" s="187">
        <f t="shared" si="0"/>
        <v>5</v>
      </c>
      <c r="F12" s="94"/>
      <c r="G12" s="94"/>
      <c r="H12" s="94"/>
      <c r="I12" s="94"/>
      <c r="T12" s="1" t="s">
        <v>302</v>
      </c>
      <c r="U12" s="31">
        <v>0.6666666666666666</v>
      </c>
      <c r="W12" s="90" t="s">
        <v>303</v>
      </c>
      <c r="X12" s="92">
        <v>21</v>
      </c>
      <c r="Y12" s="92">
        <v>25</v>
      </c>
      <c r="Z12" s="92">
        <v>15</v>
      </c>
      <c r="AA12" s="136">
        <f t="shared" si="1"/>
        <v>20.333333333333332</v>
      </c>
    </row>
    <row r="13" spans="1:27" ht="15">
      <c r="A13" s="155" t="s">
        <v>21</v>
      </c>
      <c r="B13" s="91">
        <v>21</v>
      </c>
      <c r="C13" s="99">
        <v>25</v>
      </c>
      <c r="D13" s="92">
        <v>15</v>
      </c>
      <c r="E13" s="187">
        <f t="shared" si="0"/>
        <v>20.333333333333332</v>
      </c>
      <c r="F13" s="94"/>
      <c r="G13" s="94"/>
      <c r="H13" s="94"/>
      <c r="I13" s="94"/>
      <c r="T13" s="1" t="s">
        <v>304</v>
      </c>
      <c r="U13" s="31">
        <v>5</v>
      </c>
      <c r="W13" s="90" t="s">
        <v>299</v>
      </c>
      <c r="X13" s="92">
        <v>18</v>
      </c>
      <c r="Y13" s="92">
        <v>20</v>
      </c>
      <c r="Z13" s="92">
        <v>6</v>
      </c>
      <c r="AA13" s="136">
        <f t="shared" si="1"/>
        <v>14.666666666666666</v>
      </c>
    </row>
    <row r="14" spans="1:27" ht="15">
      <c r="A14" s="155" t="s">
        <v>83</v>
      </c>
      <c r="B14" s="91">
        <v>18</v>
      </c>
      <c r="C14" s="99">
        <v>20</v>
      </c>
      <c r="D14" s="92">
        <v>6</v>
      </c>
      <c r="E14" s="187">
        <f t="shared" si="0"/>
        <v>14.666666666666666</v>
      </c>
      <c r="F14" s="94"/>
      <c r="G14" s="94"/>
      <c r="H14" s="94"/>
      <c r="I14" s="94"/>
      <c r="T14" s="1" t="s">
        <v>305</v>
      </c>
      <c r="U14" s="31">
        <v>9</v>
      </c>
      <c r="W14" s="90" t="s">
        <v>305</v>
      </c>
      <c r="X14" s="92">
        <v>8</v>
      </c>
      <c r="Y14" s="92">
        <v>15</v>
      </c>
      <c r="Z14" s="92">
        <v>4</v>
      </c>
      <c r="AA14" s="136">
        <f t="shared" si="1"/>
        <v>9</v>
      </c>
    </row>
    <row r="15" spans="1:27" ht="15">
      <c r="A15" s="155" t="s">
        <v>22</v>
      </c>
      <c r="B15" s="91">
        <v>8</v>
      </c>
      <c r="C15" s="99">
        <v>15</v>
      </c>
      <c r="D15" s="92">
        <v>4</v>
      </c>
      <c r="E15" s="187">
        <f t="shared" si="0"/>
        <v>9</v>
      </c>
      <c r="F15" s="94"/>
      <c r="G15" s="94"/>
      <c r="H15" s="94"/>
      <c r="I15" s="94"/>
      <c r="T15" s="1" t="s">
        <v>297</v>
      </c>
      <c r="U15" s="31">
        <v>64.33333333333333</v>
      </c>
      <c r="W15" s="90" t="s">
        <v>306</v>
      </c>
      <c r="X15" s="92">
        <v>8</v>
      </c>
      <c r="Y15" s="92">
        <v>4</v>
      </c>
      <c r="Z15" s="92">
        <v>11</v>
      </c>
      <c r="AA15" s="136">
        <f t="shared" si="1"/>
        <v>7.666666666666667</v>
      </c>
    </row>
    <row r="16" spans="1:27" ht="15">
      <c r="A16" s="155" t="s">
        <v>73</v>
      </c>
      <c r="B16" s="91">
        <v>8</v>
      </c>
      <c r="C16" s="99">
        <v>4</v>
      </c>
      <c r="D16" s="92">
        <v>11</v>
      </c>
      <c r="E16" s="187">
        <f t="shared" si="0"/>
        <v>7.666666666666667</v>
      </c>
      <c r="F16" s="94"/>
      <c r="G16" s="94"/>
      <c r="H16" s="94"/>
      <c r="I16" s="94"/>
      <c r="T16" s="1" t="s">
        <v>306</v>
      </c>
      <c r="U16" s="31">
        <v>7.666666666666667</v>
      </c>
      <c r="W16" s="90" t="s">
        <v>304</v>
      </c>
      <c r="X16" s="92">
        <v>5</v>
      </c>
      <c r="Y16" s="92">
        <v>6</v>
      </c>
      <c r="Z16" s="92">
        <v>4</v>
      </c>
      <c r="AA16" s="136">
        <f t="shared" si="1"/>
        <v>5</v>
      </c>
    </row>
    <row r="17" spans="1:27" ht="15">
      <c r="A17" s="155" t="s">
        <v>85</v>
      </c>
      <c r="B17" s="91">
        <v>3</v>
      </c>
      <c r="C17" s="99">
        <v>4</v>
      </c>
      <c r="D17" s="92">
        <v>0</v>
      </c>
      <c r="E17" s="187">
        <f t="shared" si="0"/>
        <v>2.3333333333333335</v>
      </c>
      <c r="F17" s="94"/>
      <c r="G17" s="94"/>
      <c r="H17" s="94"/>
      <c r="I17" s="94"/>
      <c r="T17" s="1" t="s">
        <v>307</v>
      </c>
      <c r="U17" s="31">
        <v>2.3333333333333335</v>
      </c>
      <c r="W17" s="90" t="s">
        <v>307</v>
      </c>
      <c r="X17" s="92">
        <v>3</v>
      </c>
      <c r="Y17" s="92">
        <v>4</v>
      </c>
      <c r="Z17" s="92">
        <v>0</v>
      </c>
      <c r="AA17" s="136">
        <f t="shared" si="1"/>
        <v>2.3333333333333335</v>
      </c>
    </row>
    <row r="18" spans="1:27" ht="15">
      <c r="A18" s="186" t="s">
        <v>129</v>
      </c>
      <c r="B18" s="91">
        <v>5</v>
      </c>
      <c r="C18" s="99">
        <v>1</v>
      </c>
      <c r="D18" s="92">
        <v>0</v>
      </c>
      <c r="E18" s="187">
        <f t="shared" si="0"/>
        <v>2</v>
      </c>
      <c r="F18" s="94"/>
      <c r="G18" s="94"/>
      <c r="H18" s="94"/>
      <c r="I18" s="94"/>
      <c r="T18" s="1" t="s">
        <v>308</v>
      </c>
      <c r="U18" s="31">
        <v>1.3333333333333333</v>
      </c>
      <c r="W18" s="96" t="s">
        <v>290</v>
      </c>
      <c r="X18" s="92">
        <v>5</v>
      </c>
      <c r="Y18" s="92">
        <v>1</v>
      </c>
      <c r="Z18" s="92">
        <v>0</v>
      </c>
      <c r="AA18" s="136">
        <f t="shared" si="1"/>
        <v>2</v>
      </c>
    </row>
    <row r="19" spans="1:27" ht="15">
      <c r="A19" s="186" t="s">
        <v>2</v>
      </c>
      <c r="B19" s="91">
        <v>0</v>
      </c>
      <c r="C19" s="99">
        <v>4</v>
      </c>
      <c r="D19" s="92">
        <v>1</v>
      </c>
      <c r="E19" s="187">
        <f t="shared" si="0"/>
        <v>1.6666666666666667</v>
      </c>
      <c r="F19" s="94"/>
      <c r="G19" s="94"/>
      <c r="H19" s="94"/>
      <c r="I19" s="94"/>
      <c r="T19" s="1" t="s">
        <v>303</v>
      </c>
      <c r="U19" s="31">
        <v>20.333333333333332</v>
      </c>
      <c r="W19" s="96" t="s">
        <v>292</v>
      </c>
      <c r="X19" s="92">
        <v>0</v>
      </c>
      <c r="Y19" s="92">
        <v>4</v>
      </c>
      <c r="Z19" s="92">
        <v>1</v>
      </c>
      <c r="AA19" s="136">
        <f t="shared" si="1"/>
        <v>1.6666666666666667</v>
      </c>
    </row>
    <row r="20" spans="1:27" ht="15.75" thickBot="1">
      <c r="A20" s="186" t="s">
        <v>72</v>
      </c>
      <c r="B20" s="91">
        <v>0</v>
      </c>
      <c r="C20" s="99">
        <v>1</v>
      </c>
      <c r="D20" s="92">
        <v>3</v>
      </c>
      <c r="E20" s="187">
        <f t="shared" si="0"/>
        <v>1.3333333333333333</v>
      </c>
      <c r="F20" s="94"/>
      <c r="G20" s="94"/>
      <c r="H20" s="94"/>
      <c r="I20" s="94"/>
      <c r="T20" s="1" t="s">
        <v>293</v>
      </c>
      <c r="U20" s="31">
        <v>1489.6666666666667</v>
      </c>
      <c r="W20" s="96" t="s">
        <v>309</v>
      </c>
      <c r="X20" s="92">
        <v>0</v>
      </c>
      <c r="Y20" s="92">
        <v>1</v>
      </c>
      <c r="Z20" s="92">
        <v>3</v>
      </c>
      <c r="AA20" s="136">
        <f t="shared" si="1"/>
        <v>1.3333333333333333</v>
      </c>
    </row>
    <row r="21" spans="1:27" ht="15" customHeight="1" thickBot="1">
      <c r="A21" s="155" t="s">
        <v>45</v>
      </c>
      <c r="B21" s="91">
        <v>2</v>
      </c>
      <c r="C21" s="99">
        <v>1</v>
      </c>
      <c r="D21" s="92">
        <v>0</v>
      </c>
      <c r="E21" s="187">
        <f t="shared" si="0"/>
        <v>1</v>
      </c>
      <c r="F21" s="94"/>
      <c r="G21" s="94"/>
      <c r="H21" s="94"/>
      <c r="I21" s="94"/>
      <c r="T21" s="1" t="s">
        <v>300</v>
      </c>
      <c r="U21" s="31">
        <v>62</v>
      </c>
      <c r="W21" s="159" t="s">
        <v>301</v>
      </c>
      <c r="X21" s="160">
        <v>2</v>
      </c>
      <c r="Y21" s="160">
        <v>1</v>
      </c>
      <c r="Z21" s="160">
        <v>0</v>
      </c>
      <c r="AA21" s="136">
        <f t="shared" si="1"/>
        <v>1</v>
      </c>
    </row>
    <row r="22" spans="1:27" ht="15">
      <c r="A22" s="186" t="s">
        <v>23</v>
      </c>
      <c r="B22" s="91">
        <v>0</v>
      </c>
      <c r="C22" s="99">
        <v>0</v>
      </c>
      <c r="D22" s="92">
        <v>2</v>
      </c>
      <c r="E22" s="187">
        <f t="shared" si="0"/>
        <v>0.6666666666666666</v>
      </c>
      <c r="F22" s="94"/>
      <c r="G22" s="94"/>
      <c r="H22" s="94"/>
      <c r="I22" s="94"/>
      <c r="T22" s="1" t="s">
        <v>295</v>
      </c>
      <c r="U22" s="31">
        <v>73.66666666666667</v>
      </c>
      <c r="W22" s="96" t="s">
        <v>296</v>
      </c>
      <c r="X22" s="92">
        <v>0</v>
      </c>
      <c r="Y22" s="92">
        <v>0</v>
      </c>
      <c r="Z22" s="92">
        <v>2</v>
      </c>
      <c r="AA22" s="136">
        <f t="shared" si="1"/>
        <v>0.6666666666666666</v>
      </c>
    </row>
    <row r="23" spans="1:27" ht="15.75" thickBot="1">
      <c r="A23" s="159" t="s">
        <v>218</v>
      </c>
      <c r="B23" s="138">
        <v>0</v>
      </c>
      <c r="C23" s="139">
        <v>2</v>
      </c>
      <c r="D23" s="192">
        <v>0</v>
      </c>
      <c r="E23" s="188">
        <f t="shared" si="0"/>
        <v>0.6666666666666666</v>
      </c>
      <c r="F23" s="94"/>
      <c r="G23" s="94"/>
      <c r="H23" s="94"/>
      <c r="I23" s="94"/>
      <c r="T23" s="1" t="s">
        <v>210</v>
      </c>
      <c r="U23" s="31">
        <v>1990</v>
      </c>
      <c r="W23" s="90" t="s">
        <v>302</v>
      </c>
      <c r="X23" s="92">
        <v>0</v>
      </c>
      <c r="Y23" s="92">
        <v>2</v>
      </c>
      <c r="Z23" s="92">
        <v>0</v>
      </c>
      <c r="AA23" s="136">
        <f t="shared" si="1"/>
        <v>0.6666666666666666</v>
      </c>
    </row>
    <row r="24" spans="1:27" ht="15.75" thickBot="1">
      <c r="A24" s="142" t="s">
        <v>210</v>
      </c>
      <c r="B24" s="193">
        <f>SUM(B5:B23)</f>
        <v>2134</v>
      </c>
      <c r="C24" s="193">
        <f>SUM(C5:C23)</f>
        <v>1829</v>
      </c>
      <c r="D24" s="193">
        <f>SUM(D5:D23)</f>
        <v>1923</v>
      </c>
      <c r="E24" s="107">
        <f>SUM(E5:E23)</f>
        <v>1962</v>
      </c>
      <c r="F24" s="108"/>
      <c r="G24" s="108"/>
      <c r="H24" s="108"/>
      <c r="I24" s="108"/>
      <c r="W24" s="161" t="s">
        <v>210</v>
      </c>
      <c r="X24" s="162">
        <f>SUM(X5:X23)</f>
        <v>748</v>
      </c>
      <c r="Y24" s="162">
        <f>SUM(Y5:Y23)</f>
        <v>469</v>
      </c>
      <c r="Z24" s="162">
        <f>SUM(Z5:Z23)</f>
        <v>460</v>
      </c>
      <c r="AA24" s="136">
        <f>SUM(AA5:AA23)</f>
        <v>558.9999999999999</v>
      </c>
    </row>
    <row r="26" spans="1:4" ht="36.75">
      <c r="A26" s="111" t="s">
        <v>231</v>
      </c>
      <c r="B26" s="110"/>
      <c r="C26" s="110"/>
      <c r="D26" s="110"/>
    </row>
    <row r="27" spans="1:4" ht="15">
      <c r="A27" s="112"/>
      <c r="B27" s="110"/>
      <c r="C27" s="110"/>
      <c r="D27" s="110"/>
    </row>
    <row r="28" spans="1:4" ht="72.75">
      <c r="A28" s="111" t="s">
        <v>232</v>
      </c>
      <c r="B28" s="110"/>
      <c r="C28" s="110"/>
      <c r="D28" s="110"/>
    </row>
    <row r="29" spans="1:4" ht="15">
      <c r="A29" s="111"/>
      <c r="B29" s="110"/>
      <c r="C29" s="110"/>
      <c r="D29" s="110"/>
    </row>
    <row r="30" spans="1:4" ht="60.75">
      <c r="A30" s="111" t="s">
        <v>233</v>
      </c>
      <c r="B30" s="110"/>
      <c r="C30" s="110"/>
      <c r="D30" s="110"/>
    </row>
    <row r="31" spans="1:4" ht="15">
      <c r="A31" s="112"/>
      <c r="B31" s="110"/>
      <c r="C31" s="110"/>
      <c r="D31" s="110"/>
    </row>
    <row r="32" spans="1:4" ht="36.75">
      <c r="A32" s="113" t="s">
        <v>234</v>
      </c>
      <c r="B32" s="110"/>
      <c r="C32" s="110"/>
      <c r="D32" s="110"/>
    </row>
    <row r="33" spans="2:4" ht="15">
      <c r="B33" s="110"/>
      <c r="C33" s="110"/>
      <c r="D33" s="110"/>
    </row>
    <row r="34" spans="2:4" ht="15">
      <c r="B34" s="110"/>
      <c r="C34" s="110"/>
      <c r="D34" s="110"/>
    </row>
    <row r="35" spans="2:4" ht="15">
      <c r="B35" s="110"/>
      <c r="C35" s="110"/>
      <c r="D35" s="110"/>
    </row>
    <row r="36" spans="2:4" ht="15">
      <c r="B36" s="110"/>
      <c r="C36" s="110"/>
      <c r="D36" s="110"/>
    </row>
    <row r="37" spans="2:4" ht="15">
      <c r="B37" s="110"/>
      <c r="C37" s="110"/>
      <c r="D37" s="110"/>
    </row>
    <row r="38" spans="2:4" ht="15">
      <c r="B38" s="110"/>
      <c r="C38" s="110"/>
      <c r="D38" s="110"/>
    </row>
    <row r="39" spans="2:4" ht="15">
      <c r="B39" s="110"/>
      <c r="C39" s="110"/>
      <c r="D39" s="110"/>
    </row>
    <row r="40" spans="2:4" ht="15">
      <c r="B40" s="110"/>
      <c r="C40" s="110"/>
      <c r="D40" s="110"/>
    </row>
    <row r="41" spans="2:4" ht="15">
      <c r="B41" s="110"/>
      <c r="C41" s="110"/>
      <c r="D41" s="110"/>
    </row>
    <row r="42" spans="2:4" ht="15">
      <c r="B42" s="110"/>
      <c r="C42" s="110"/>
      <c r="D42" s="110"/>
    </row>
    <row r="43" spans="2:4" ht="15">
      <c r="B43" s="110"/>
      <c r="C43" s="110"/>
      <c r="D43" s="110"/>
    </row>
    <row r="44" spans="2:4" ht="15">
      <c r="B44" s="110"/>
      <c r="C44" s="110"/>
      <c r="D44" s="110"/>
    </row>
    <row r="45" spans="2:4" ht="15">
      <c r="B45" s="110"/>
      <c r="C45" s="110"/>
      <c r="D45" s="110"/>
    </row>
    <row r="46" spans="2:4" ht="15">
      <c r="B46" s="110"/>
      <c r="C46" s="110"/>
      <c r="D46" s="110"/>
    </row>
    <row r="47" spans="2:4" ht="15">
      <c r="B47" s="110"/>
      <c r="C47" s="110"/>
      <c r="D47" s="110"/>
    </row>
    <row r="48" spans="2:4" ht="15">
      <c r="B48" s="110"/>
      <c r="C48" s="110"/>
      <c r="D48" s="110"/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0" sqref="N20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9.140625" style="1" customWidth="1"/>
    <col min="2" max="2" width="16.421875" style="1" customWidth="1"/>
    <col min="3" max="3" width="14.57421875" style="1" customWidth="1"/>
    <col min="4" max="4" width="9.140625" style="1" customWidth="1"/>
    <col min="5" max="5" width="32.57421875" style="1" customWidth="1"/>
    <col min="6" max="6" width="5.57421875" style="31" customWidth="1"/>
    <col min="7" max="16384" width="9.140625" style="1" customWidth="1"/>
  </cols>
  <sheetData>
    <row r="1" ht="15">
      <c r="A1" s="4" t="s">
        <v>130</v>
      </c>
    </row>
    <row r="2" ht="15">
      <c r="A2" s="4" t="s">
        <v>131</v>
      </c>
    </row>
    <row r="4" spans="1:6" ht="13.5" customHeight="1">
      <c r="A4" s="32" t="s">
        <v>138</v>
      </c>
      <c r="B4" s="32" t="s">
        <v>139</v>
      </c>
      <c r="C4" s="32" t="s">
        <v>140</v>
      </c>
      <c r="F4" s="1"/>
    </row>
    <row r="5" spans="1:6" ht="15" hidden="1">
      <c r="A5" s="33">
        <v>42826</v>
      </c>
      <c r="B5" s="34">
        <v>1611</v>
      </c>
      <c r="C5" s="35">
        <v>85.81314878892734</v>
      </c>
      <c r="F5" s="1"/>
    </row>
    <row r="6" spans="1:6" ht="15" hidden="1">
      <c r="A6" s="33">
        <v>42856</v>
      </c>
      <c r="B6" s="34">
        <v>2108</v>
      </c>
      <c r="C6" s="35">
        <f>((B6-B5)/B5)*100</f>
        <v>30.8504034761018</v>
      </c>
      <c r="F6" s="1"/>
    </row>
    <row r="7" spans="1:6" ht="15" hidden="1">
      <c r="A7" s="36">
        <v>42887</v>
      </c>
      <c r="B7" s="34">
        <v>1883</v>
      </c>
      <c r="C7" s="35">
        <f>((B7-B6)/B6)*100</f>
        <v>-10.673624288425048</v>
      </c>
      <c r="F7" s="1"/>
    </row>
    <row r="8" spans="1:6" ht="15" hidden="1">
      <c r="A8" s="37">
        <v>42917</v>
      </c>
      <c r="B8" s="38">
        <v>1473</v>
      </c>
      <c r="C8" s="39">
        <f>((B8-B7)/B7)*100</f>
        <v>-21.77376526818906</v>
      </c>
      <c r="F8" s="1"/>
    </row>
    <row r="9" spans="1:6" ht="15" hidden="1">
      <c r="A9" s="37">
        <v>42948</v>
      </c>
      <c r="B9" s="38">
        <v>1351</v>
      </c>
      <c r="C9" s="39">
        <f>((B9-B8)/B8)*100</f>
        <v>-8.282416836388323</v>
      </c>
      <c r="F9" s="1"/>
    </row>
    <row r="10" spans="1:6" ht="15" hidden="1">
      <c r="A10" s="37">
        <v>42979</v>
      </c>
      <c r="B10" s="38">
        <v>1415</v>
      </c>
      <c r="C10" s="39">
        <f>((B10-B9)/B9)*100</f>
        <v>4.737231680236861</v>
      </c>
      <c r="F10" s="1"/>
    </row>
    <row r="11" spans="1:6" ht="15">
      <c r="A11" s="37" t="s">
        <v>141</v>
      </c>
      <c r="B11" s="38">
        <v>1860</v>
      </c>
      <c r="C11" s="39">
        <f>((B11-979)/979)*100</f>
        <v>89.98978549540347</v>
      </c>
      <c r="F11" s="1"/>
    </row>
    <row r="12" spans="1:6" ht="15">
      <c r="A12" s="40">
        <v>43132</v>
      </c>
      <c r="B12" s="41">
        <v>1979</v>
      </c>
      <c r="C12" s="39">
        <f aca="true" t="shared" si="0" ref="C12:C17">((B12-B11)/B11)*100</f>
        <v>6.397849462365592</v>
      </c>
      <c r="E12" s="42"/>
      <c r="F12" s="43"/>
    </row>
    <row r="13" spans="1:6" ht="15">
      <c r="A13" s="44">
        <v>43160</v>
      </c>
      <c r="B13" s="38">
        <v>2332</v>
      </c>
      <c r="C13" s="39">
        <f t="shared" si="0"/>
        <v>17.837291561394643</v>
      </c>
      <c r="E13" s="42"/>
      <c r="F13" s="43"/>
    </row>
    <row r="14" spans="1:3" ht="15">
      <c r="A14" s="44">
        <v>43191</v>
      </c>
      <c r="B14" s="38">
        <v>2824</v>
      </c>
      <c r="C14" s="39">
        <f t="shared" si="0"/>
        <v>21.09777015437393</v>
      </c>
    </row>
    <row r="15" spans="1:3" ht="15">
      <c r="A15" s="44">
        <v>43221</v>
      </c>
      <c r="B15" s="38">
        <v>2229</v>
      </c>
      <c r="C15" s="39">
        <f t="shared" si="0"/>
        <v>-21.06940509915014</v>
      </c>
    </row>
    <row r="16" spans="1:3" ht="15">
      <c r="A16" s="44">
        <v>43252</v>
      </c>
      <c r="B16" s="38">
        <v>2085</v>
      </c>
      <c r="C16" s="39">
        <f t="shared" si="0"/>
        <v>-6.460296096904441</v>
      </c>
    </row>
    <row r="17" spans="1:3" ht="15">
      <c r="A17" s="44">
        <v>43282</v>
      </c>
      <c r="B17" s="38">
        <v>2335</v>
      </c>
      <c r="C17" s="39">
        <f t="shared" si="0"/>
        <v>11.990407673860911</v>
      </c>
    </row>
    <row r="18" ht="15">
      <c r="A18" s="45"/>
    </row>
    <row r="19" ht="15">
      <c r="A19" s="45" t="s">
        <v>142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1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70.57421875" style="47" bestFit="1" customWidth="1"/>
    <col min="2" max="8" width="10.421875" style="1" customWidth="1"/>
    <col min="9" max="9" width="9.57421875" style="1" customWidth="1"/>
    <col min="10" max="16384" width="9.140625" style="1" customWidth="1"/>
  </cols>
  <sheetData>
    <row r="1" ht="15">
      <c r="A1" s="46" t="s">
        <v>130</v>
      </c>
    </row>
    <row r="2" ht="15">
      <c r="A2" s="46" t="s">
        <v>131</v>
      </c>
    </row>
    <row r="3" ht="15.75" thickBot="1"/>
    <row r="4" spans="1:9" ht="15.75" thickBot="1">
      <c r="A4" s="48" t="s">
        <v>143</v>
      </c>
      <c r="B4" s="49">
        <v>43282</v>
      </c>
      <c r="C4" s="49">
        <v>43252</v>
      </c>
      <c r="D4" s="49">
        <v>43221</v>
      </c>
      <c r="E4" s="50">
        <v>43191</v>
      </c>
      <c r="F4" s="50">
        <v>43160</v>
      </c>
      <c r="G4" s="50">
        <v>43132</v>
      </c>
      <c r="H4" s="50">
        <v>43101</v>
      </c>
      <c r="I4" s="51" t="s">
        <v>133</v>
      </c>
    </row>
    <row r="5" spans="1:9" s="58" customFormat="1" ht="15">
      <c r="A5" s="52" t="s">
        <v>67</v>
      </c>
      <c r="B5" s="53">
        <v>1</v>
      </c>
      <c r="C5" s="53">
        <v>2</v>
      </c>
      <c r="D5" s="54">
        <v>0</v>
      </c>
      <c r="E5" s="55">
        <v>2</v>
      </c>
      <c r="F5" s="55">
        <v>1</v>
      </c>
      <c r="G5" s="55">
        <v>0</v>
      </c>
      <c r="H5" s="56">
        <v>0</v>
      </c>
      <c r="I5" s="57">
        <f>AVERAGE(B5:H5)</f>
        <v>0.8571428571428571</v>
      </c>
    </row>
    <row r="6" spans="1:9" s="58" customFormat="1" ht="15">
      <c r="A6" s="59" t="s">
        <v>123</v>
      </c>
      <c r="B6" s="60">
        <v>1</v>
      </c>
      <c r="C6" s="60">
        <v>0</v>
      </c>
      <c r="D6" s="61">
        <v>0</v>
      </c>
      <c r="E6" s="62">
        <v>0</v>
      </c>
      <c r="F6" s="62">
        <v>0</v>
      </c>
      <c r="G6" s="62">
        <v>0</v>
      </c>
      <c r="H6" s="63">
        <v>0</v>
      </c>
      <c r="I6" s="64">
        <f>AVERAGE(B6:H6)</f>
        <v>0.14285714285714285</v>
      </c>
    </row>
    <row r="7" spans="1:9" ht="15">
      <c r="A7" s="65" t="s">
        <v>71</v>
      </c>
      <c r="B7" s="66">
        <v>7</v>
      </c>
      <c r="C7" s="66">
        <v>7</v>
      </c>
      <c r="D7" s="67">
        <v>4</v>
      </c>
      <c r="E7" s="68">
        <v>5</v>
      </c>
      <c r="F7" s="68">
        <v>6</v>
      </c>
      <c r="G7" s="68">
        <v>5</v>
      </c>
      <c r="H7" s="69">
        <v>6</v>
      </c>
      <c r="I7" s="64">
        <f aca="true" t="shared" si="0" ref="I7:I70">AVERAGE(B7:H7)</f>
        <v>5.714285714285714</v>
      </c>
    </row>
    <row r="8" spans="1:9" ht="15">
      <c r="A8" s="65" t="s">
        <v>144</v>
      </c>
      <c r="B8" s="66">
        <v>28</v>
      </c>
      <c r="C8" s="66">
        <v>31</v>
      </c>
      <c r="D8" s="67">
        <v>55</v>
      </c>
      <c r="E8" s="68">
        <v>8</v>
      </c>
      <c r="F8" s="68">
        <v>5</v>
      </c>
      <c r="G8" s="68">
        <v>10</v>
      </c>
      <c r="H8" s="69">
        <v>7</v>
      </c>
      <c r="I8" s="64">
        <f t="shared" si="0"/>
        <v>20.571428571428573</v>
      </c>
    </row>
    <row r="9" spans="1:9" ht="15">
      <c r="A9" s="65" t="s">
        <v>4</v>
      </c>
      <c r="B9" s="66">
        <v>4</v>
      </c>
      <c r="C9" s="66">
        <v>1</v>
      </c>
      <c r="D9" s="67">
        <v>1</v>
      </c>
      <c r="E9" s="68">
        <v>2</v>
      </c>
      <c r="F9" s="68">
        <v>4</v>
      </c>
      <c r="G9" s="68">
        <v>2</v>
      </c>
      <c r="H9" s="69">
        <v>5</v>
      </c>
      <c r="I9" s="64">
        <f t="shared" si="0"/>
        <v>2.7142857142857144</v>
      </c>
    </row>
    <row r="10" spans="1:9" ht="15">
      <c r="A10" s="65" t="s">
        <v>56</v>
      </c>
      <c r="B10" s="66">
        <v>1</v>
      </c>
      <c r="C10" s="66">
        <v>5</v>
      </c>
      <c r="D10" s="67">
        <v>2</v>
      </c>
      <c r="E10" s="68">
        <v>2</v>
      </c>
      <c r="F10" s="68">
        <v>2</v>
      </c>
      <c r="G10" s="68">
        <v>2</v>
      </c>
      <c r="H10" s="69">
        <v>8</v>
      </c>
      <c r="I10" s="64">
        <f t="shared" si="0"/>
        <v>3.142857142857143</v>
      </c>
    </row>
    <row r="11" spans="1:9" ht="15">
      <c r="A11" s="65" t="s">
        <v>145</v>
      </c>
      <c r="B11" s="66">
        <v>0</v>
      </c>
      <c r="C11" s="66">
        <v>1</v>
      </c>
      <c r="D11" s="67">
        <v>0</v>
      </c>
      <c r="E11" s="68">
        <v>0</v>
      </c>
      <c r="F11" s="68">
        <v>0</v>
      </c>
      <c r="G11" s="68">
        <v>0</v>
      </c>
      <c r="H11" s="69">
        <v>0</v>
      </c>
      <c r="I11" s="64">
        <f t="shared" si="0"/>
        <v>0.14285714285714285</v>
      </c>
    </row>
    <row r="12" spans="1:9" ht="15">
      <c r="A12" s="65" t="s">
        <v>27</v>
      </c>
      <c r="B12" s="66">
        <v>4</v>
      </c>
      <c r="C12" s="66">
        <v>4</v>
      </c>
      <c r="D12" s="67">
        <v>6</v>
      </c>
      <c r="E12" s="68">
        <v>9</v>
      </c>
      <c r="F12" s="68">
        <v>2</v>
      </c>
      <c r="G12" s="68">
        <v>2</v>
      </c>
      <c r="H12" s="69">
        <v>3</v>
      </c>
      <c r="I12" s="64">
        <f t="shared" si="0"/>
        <v>4.285714285714286</v>
      </c>
    </row>
    <row r="13" spans="1:9" ht="15">
      <c r="A13" s="65" t="s">
        <v>3</v>
      </c>
      <c r="B13" s="66">
        <f>354+5</f>
        <v>359</v>
      </c>
      <c r="C13" s="66">
        <v>297</v>
      </c>
      <c r="D13" s="67">
        <v>354</v>
      </c>
      <c r="E13" s="68">
        <v>309</v>
      </c>
      <c r="F13" s="68">
        <v>241</v>
      </c>
      <c r="G13" s="68">
        <v>228</v>
      </c>
      <c r="H13" s="69">
        <v>301</v>
      </c>
      <c r="I13" s="64">
        <f t="shared" si="0"/>
        <v>298.42857142857144</v>
      </c>
    </row>
    <row r="14" spans="1:9" ht="15">
      <c r="A14" s="65" t="s">
        <v>146</v>
      </c>
      <c r="B14" s="66">
        <v>2</v>
      </c>
      <c r="C14" s="66">
        <v>3</v>
      </c>
      <c r="D14" s="67">
        <v>5</v>
      </c>
      <c r="E14" s="68">
        <v>0</v>
      </c>
      <c r="F14" s="68">
        <v>1</v>
      </c>
      <c r="G14" s="68">
        <v>0</v>
      </c>
      <c r="H14" s="69">
        <v>0</v>
      </c>
      <c r="I14" s="64">
        <f t="shared" si="0"/>
        <v>1.5714285714285714</v>
      </c>
    </row>
    <row r="15" spans="1:9" ht="15">
      <c r="A15" s="65" t="s">
        <v>116</v>
      </c>
      <c r="B15" s="66">
        <v>4</v>
      </c>
      <c r="C15" s="66">
        <v>5</v>
      </c>
      <c r="D15" s="67">
        <v>1</v>
      </c>
      <c r="E15" s="68">
        <v>0</v>
      </c>
      <c r="F15" s="68">
        <v>0</v>
      </c>
      <c r="G15" s="68">
        <v>2</v>
      </c>
      <c r="H15" s="69">
        <v>0</v>
      </c>
      <c r="I15" s="64">
        <f t="shared" si="0"/>
        <v>1.7142857142857142</v>
      </c>
    </row>
    <row r="16" spans="1:9" ht="15">
      <c r="A16" s="65" t="s">
        <v>147</v>
      </c>
      <c r="B16" s="66">
        <v>42</v>
      </c>
      <c r="C16" s="66">
        <v>24</v>
      </c>
      <c r="D16" s="67">
        <v>47</v>
      </c>
      <c r="E16" s="68">
        <v>3</v>
      </c>
      <c r="F16" s="68">
        <v>4</v>
      </c>
      <c r="G16" s="68">
        <v>10</v>
      </c>
      <c r="H16" s="69">
        <v>1</v>
      </c>
      <c r="I16" s="64">
        <f t="shared" si="0"/>
        <v>18.714285714285715</v>
      </c>
    </row>
    <row r="17" spans="1:9" ht="15">
      <c r="A17" s="65" t="s">
        <v>8</v>
      </c>
      <c r="B17" s="66">
        <v>174</v>
      </c>
      <c r="C17" s="66">
        <v>189</v>
      </c>
      <c r="D17" s="67">
        <v>264</v>
      </c>
      <c r="E17" s="67">
        <v>205</v>
      </c>
      <c r="F17" s="67">
        <v>178</v>
      </c>
      <c r="G17" s="67">
        <v>122</v>
      </c>
      <c r="H17" s="70">
        <v>134</v>
      </c>
      <c r="I17" s="64">
        <f t="shared" si="0"/>
        <v>180.85714285714286</v>
      </c>
    </row>
    <row r="18" spans="1:9" ht="15">
      <c r="A18" s="65" t="s">
        <v>148</v>
      </c>
      <c r="B18" s="66">
        <v>0</v>
      </c>
      <c r="C18" s="66">
        <v>0</v>
      </c>
      <c r="D18" s="67">
        <v>0</v>
      </c>
      <c r="E18" s="67">
        <v>0</v>
      </c>
      <c r="F18" s="67">
        <v>2</v>
      </c>
      <c r="G18" s="67">
        <v>0</v>
      </c>
      <c r="H18" s="70">
        <v>0</v>
      </c>
      <c r="I18" s="64">
        <f t="shared" si="0"/>
        <v>0.2857142857142857</v>
      </c>
    </row>
    <row r="19" spans="1:9" ht="15">
      <c r="A19" s="65" t="s">
        <v>149</v>
      </c>
      <c r="B19" s="66">
        <v>0</v>
      </c>
      <c r="C19" s="66">
        <v>1</v>
      </c>
      <c r="D19" s="67">
        <v>0</v>
      </c>
      <c r="E19" s="67">
        <v>0</v>
      </c>
      <c r="F19" s="67">
        <v>1</v>
      </c>
      <c r="G19" s="67">
        <v>1</v>
      </c>
      <c r="H19" s="70">
        <v>0</v>
      </c>
      <c r="I19" s="64">
        <f t="shared" si="0"/>
        <v>0.42857142857142855</v>
      </c>
    </row>
    <row r="20" spans="1:9" ht="15">
      <c r="A20" s="65" t="s">
        <v>150</v>
      </c>
      <c r="B20" s="66">
        <v>0</v>
      </c>
      <c r="C20" s="66">
        <v>0</v>
      </c>
      <c r="D20" s="67">
        <v>1</v>
      </c>
      <c r="E20" s="67">
        <v>0</v>
      </c>
      <c r="F20" s="67">
        <v>0</v>
      </c>
      <c r="G20" s="67">
        <v>0</v>
      </c>
      <c r="H20" s="70">
        <v>0</v>
      </c>
      <c r="I20" s="64">
        <f t="shared" si="0"/>
        <v>0.14285714285714285</v>
      </c>
    </row>
    <row r="21" spans="1:9" ht="15">
      <c r="A21" s="65" t="s">
        <v>42</v>
      </c>
      <c r="B21" s="66">
        <v>60</v>
      </c>
      <c r="C21" s="66">
        <v>52</v>
      </c>
      <c r="D21" s="67">
        <v>59</v>
      </c>
      <c r="E21" s="67">
        <v>40</v>
      </c>
      <c r="F21" s="67">
        <v>28</v>
      </c>
      <c r="G21" s="67">
        <v>31</v>
      </c>
      <c r="H21" s="70">
        <v>41</v>
      </c>
      <c r="I21" s="64">
        <f t="shared" si="0"/>
        <v>44.42857142857143</v>
      </c>
    </row>
    <row r="22" spans="1:9" ht="15">
      <c r="A22" s="65" t="s">
        <v>18</v>
      </c>
      <c r="B22" s="66">
        <v>39</v>
      </c>
      <c r="C22" s="66">
        <v>76</v>
      </c>
      <c r="D22" s="67">
        <v>134</v>
      </c>
      <c r="E22" s="67">
        <v>227</v>
      </c>
      <c r="F22" s="67">
        <v>203</v>
      </c>
      <c r="G22" s="67">
        <v>173</v>
      </c>
      <c r="H22" s="70">
        <v>116</v>
      </c>
      <c r="I22" s="64">
        <f t="shared" si="0"/>
        <v>138.28571428571428</v>
      </c>
    </row>
    <row r="23" spans="1:9" ht="15">
      <c r="A23" s="65" t="s">
        <v>151</v>
      </c>
      <c r="B23" s="66">
        <v>2</v>
      </c>
      <c r="C23" s="66">
        <v>1</v>
      </c>
      <c r="D23" s="67">
        <v>0</v>
      </c>
      <c r="E23" s="67">
        <v>0</v>
      </c>
      <c r="F23" s="67">
        <v>1</v>
      </c>
      <c r="G23" s="67">
        <v>0</v>
      </c>
      <c r="H23" s="70">
        <v>0</v>
      </c>
      <c r="I23" s="64">
        <f t="shared" si="0"/>
        <v>0.5714285714285714</v>
      </c>
    </row>
    <row r="24" spans="1:9" ht="15">
      <c r="A24" s="65" t="s">
        <v>152</v>
      </c>
      <c r="B24" s="66">
        <v>3</v>
      </c>
      <c r="C24" s="66">
        <v>2</v>
      </c>
      <c r="D24" s="67">
        <v>1</v>
      </c>
      <c r="E24" s="67">
        <v>0</v>
      </c>
      <c r="F24" s="67">
        <v>0</v>
      </c>
      <c r="G24" s="67">
        <v>0</v>
      </c>
      <c r="H24" s="70">
        <v>0</v>
      </c>
      <c r="I24" s="64">
        <f t="shared" si="0"/>
        <v>0.8571428571428571</v>
      </c>
    </row>
    <row r="25" spans="1:9" ht="15">
      <c r="A25" s="65" t="s">
        <v>153</v>
      </c>
      <c r="B25" s="66">
        <v>1</v>
      </c>
      <c r="C25" s="66">
        <v>2</v>
      </c>
      <c r="D25" s="67">
        <v>0</v>
      </c>
      <c r="E25" s="67">
        <v>0</v>
      </c>
      <c r="F25" s="67">
        <v>0</v>
      </c>
      <c r="G25" s="67">
        <v>0</v>
      </c>
      <c r="H25" s="70">
        <v>0</v>
      </c>
      <c r="I25" s="64">
        <f t="shared" si="0"/>
        <v>0.42857142857142855</v>
      </c>
    </row>
    <row r="26" spans="1:9" ht="15">
      <c r="A26" s="65" t="s">
        <v>43</v>
      </c>
      <c r="B26" s="71">
        <v>27</v>
      </c>
      <c r="C26" s="71">
        <v>0</v>
      </c>
      <c r="D26" s="72">
        <v>1</v>
      </c>
      <c r="E26" s="72">
        <v>4</v>
      </c>
      <c r="F26" s="72">
        <v>2</v>
      </c>
      <c r="G26" s="72">
        <v>2</v>
      </c>
      <c r="H26" s="73">
        <v>2</v>
      </c>
      <c r="I26" s="64">
        <f t="shared" si="0"/>
        <v>5.428571428571429</v>
      </c>
    </row>
    <row r="27" spans="1:9" ht="15">
      <c r="A27" s="65" t="s">
        <v>112</v>
      </c>
      <c r="B27" s="71">
        <v>2</v>
      </c>
      <c r="C27" s="71">
        <v>0</v>
      </c>
      <c r="D27" s="72">
        <v>0</v>
      </c>
      <c r="E27" s="72">
        <v>0</v>
      </c>
      <c r="F27" s="72">
        <v>0</v>
      </c>
      <c r="G27" s="72">
        <v>0</v>
      </c>
      <c r="H27" s="73">
        <v>0</v>
      </c>
      <c r="I27" s="64">
        <f t="shared" si="0"/>
        <v>0.2857142857142857</v>
      </c>
    </row>
    <row r="28" spans="1:9" ht="15">
      <c r="A28" s="65" t="s">
        <v>154</v>
      </c>
      <c r="B28" s="66">
        <v>1</v>
      </c>
      <c r="C28" s="66">
        <v>0</v>
      </c>
      <c r="D28" s="67">
        <v>0</v>
      </c>
      <c r="E28" s="67">
        <v>1</v>
      </c>
      <c r="F28" s="67">
        <v>1</v>
      </c>
      <c r="G28" s="67">
        <v>1</v>
      </c>
      <c r="H28" s="70">
        <v>3</v>
      </c>
      <c r="I28" s="64">
        <f t="shared" si="0"/>
        <v>1</v>
      </c>
    </row>
    <row r="29" spans="1:9" ht="15">
      <c r="A29" s="65" t="s">
        <v>94</v>
      </c>
      <c r="B29" s="66">
        <v>2</v>
      </c>
      <c r="C29" s="66">
        <v>2</v>
      </c>
      <c r="D29" s="67">
        <v>2</v>
      </c>
      <c r="E29" s="67">
        <v>9</v>
      </c>
      <c r="F29" s="67">
        <v>1</v>
      </c>
      <c r="G29" s="67">
        <v>3</v>
      </c>
      <c r="H29" s="70">
        <v>4</v>
      </c>
      <c r="I29" s="64">
        <f t="shared" si="0"/>
        <v>3.2857142857142856</v>
      </c>
    </row>
    <row r="30" spans="1:9" ht="15">
      <c r="A30" s="65" t="s">
        <v>77</v>
      </c>
      <c r="B30" s="66">
        <v>12</v>
      </c>
      <c r="C30" s="66">
        <v>14</v>
      </c>
      <c r="D30" s="67">
        <v>5</v>
      </c>
      <c r="E30" s="67">
        <v>5</v>
      </c>
      <c r="F30" s="67">
        <v>5</v>
      </c>
      <c r="G30" s="67">
        <v>7</v>
      </c>
      <c r="H30" s="70">
        <v>5</v>
      </c>
      <c r="I30" s="64">
        <f t="shared" si="0"/>
        <v>7.571428571428571</v>
      </c>
    </row>
    <row r="31" spans="1:9" ht="15">
      <c r="A31" s="65" t="s">
        <v>111</v>
      </c>
      <c r="B31" s="66">
        <v>1</v>
      </c>
      <c r="C31" s="66">
        <v>5</v>
      </c>
      <c r="D31" s="67">
        <v>10</v>
      </c>
      <c r="E31" s="67">
        <v>4</v>
      </c>
      <c r="F31" s="67">
        <v>5</v>
      </c>
      <c r="G31" s="67">
        <v>7</v>
      </c>
      <c r="H31" s="70">
        <v>4</v>
      </c>
      <c r="I31" s="64">
        <f t="shared" si="0"/>
        <v>5.142857142857143</v>
      </c>
    </row>
    <row r="32" spans="1:9" ht="15">
      <c r="A32" s="65" t="s">
        <v>48</v>
      </c>
      <c r="B32" s="66">
        <v>1</v>
      </c>
      <c r="C32" s="66">
        <v>1</v>
      </c>
      <c r="D32" s="67">
        <v>0</v>
      </c>
      <c r="E32" s="67">
        <v>1</v>
      </c>
      <c r="F32" s="67">
        <v>0</v>
      </c>
      <c r="G32" s="67">
        <v>0</v>
      </c>
      <c r="H32" s="70">
        <v>0</v>
      </c>
      <c r="I32" s="64">
        <f t="shared" si="0"/>
        <v>0.42857142857142855</v>
      </c>
    </row>
    <row r="33" spans="1:9" ht="15">
      <c r="A33" s="65" t="s">
        <v>64</v>
      </c>
      <c r="B33" s="66">
        <v>4</v>
      </c>
      <c r="C33" s="66">
        <v>6</v>
      </c>
      <c r="D33" s="67">
        <v>3</v>
      </c>
      <c r="E33" s="67">
        <v>4</v>
      </c>
      <c r="F33" s="67">
        <v>2</v>
      </c>
      <c r="G33" s="67">
        <v>1</v>
      </c>
      <c r="H33" s="70">
        <v>0</v>
      </c>
      <c r="I33" s="64">
        <f t="shared" si="0"/>
        <v>2.857142857142857</v>
      </c>
    </row>
    <row r="34" spans="1:9" ht="15">
      <c r="A34" s="65" t="s">
        <v>155</v>
      </c>
      <c r="B34" s="66">
        <v>0</v>
      </c>
      <c r="C34" s="66">
        <v>0</v>
      </c>
      <c r="D34" s="67">
        <v>0</v>
      </c>
      <c r="E34" s="67">
        <v>58</v>
      </c>
      <c r="F34" s="67">
        <v>42</v>
      </c>
      <c r="G34" s="67">
        <v>38</v>
      </c>
      <c r="H34" s="70">
        <v>42</v>
      </c>
      <c r="I34" s="64">
        <f t="shared" si="0"/>
        <v>25.714285714285715</v>
      </c>
    </row>
    <row r="35" spans="1:9" ht="15">
      <c r="A35" s="65" t="s">
        <v>156</v>
      </c>
      <c r="B35" s="66">
        <v>0</v>
      </c>
      <c r="C35" s="66">
        <v>2</v>
      </c>
      <c r="D35" s="67">
        <v>2</v>
      </c>
      <c r="E35" s="67">
        <v>0</v>
      </c>
      <c r="F35" s="67">
        <v>3</v>
      </c>
      <c r="G35" s="67">
        <v>1</v>
      </c>
      <c r="H35" s="70">
        <v>0</v>
      </c>
      <c r="I35" s="64">
        <f t="shared" si="0"/>
        <v>1.1428571428571428</v>
      </c>
    </row>
    <row r="36" spans="1:9" ht="15">
      <c r="A36" s="65" t="s">
        <v>157</v>
      </c>
      <c r="B36" s="66">
        <v>0</v>
      </c>
      <c r="C36" s="66">
        <v>0</v>
      </c>
      <c r="D36" s="67">
        <v>0</v>
      </c>
      <c r="E36" s="67">
        <v>0</v>
      </c>
      <c r="F36" s="67">
        <v>0</v>
      </c>
      <c r="G36" s="67">
        <v>1</v>
      </c>
      <c r="H36" s="70">
        <v>0</v>
      </c>
      <c r="I36" s="64">
        <f t="shared" si="0"/>
        <v>0.14285714285714285</v>
      </c>
    </row>
    <row r="37" spans="1:9" ht="15">
      <c r="A37" s="65" t="s">
        <v>158</v>
      </c>
      <c r="B37" s="71">
        <v>0</v>
      </c>
      <c r="C37" s="71">
        <v>3</v>
      </c>
      <c r="D37" s="72">
        <v>4</v>
      </c>
      <c r="E37" s="72">
        <v>1</v>
      </c>
      <c r="F37" s="72">
        <v>0</v>
      </c>
      <c r="G37" s="72">
        <v>0</v>
      </c>
      <c r="H37" s="73">
        <v>0</v>
      </c>
      <c r="I37" s="64">
        <f t="shared" si="0"/>
        <v>1.1428571428571428</v>
      </c>
    </row>
    <row r="38" spans="1:9" ht="15">
      <c r="A38" s="65" t="s">
        <v>102</v>
      </c>
      <c r="B38" s="71">
        <v>2</v>
      </c>
      <c r="C38" s="71">
        <v>1</v>
      </c>
      <c r="D38" s="72">
        <v>1</v>
      </c>
      <c r="E38" s="72">
        <v>1</v>
      </c>
      <c r="F38" s="72">
        <v>4</v>
      </c>
      <c r="G38" s="72">
        <v>0</v>
      </c>
      <c r="H38" s="73">
        <v>2</v>
      </c>
      <c r="I38" s="64">
        <f t="shared" si="0"/>
        <v>1.5714285714285714</v>
      </c>
    </row>
    <row r="39" spans="1:9" ht="15">
      <c r="A39" s="65" t="s">
        <v>91</v>
      </c>
      <c r="B39" s="66">
        <v>6</v>
      </c>
      <c r="C39" s="66">
        <v>6</v>
      </c>
      <c r="D39" s="67">
        <v>5</v>
      </c>
      <c r="E39" s="67">
        <v>2</v>
      </c>
      <c r="F39" s="67">
        <v>2</v>
      </c>
      <c r="G39" s="67">
        <v>0</v>
      </c>
      <c r="H39" s="70">
        <v>2</v>
      </c>
      <c r="I39" s="64">
        <f t="shared" si="0"/>
        <v>3.2857142857142856</v>
      </c>
    </row>
    <row r="40" spans="1:9" ht="15">
      <c r="A40" s="65" t="s">
        <v>159</v>
      </c>
      <c r="B40" s="66">
        <v>1</v>
      </c>
      <c r="C40" s="66">
        <v>0</v>
      </c>
      <c r="D40" s="67">
        <v>3</v>
      </c>
      <c r="E40" s="67">
        <v>0</v>
      </c>
      <c r="F40" s="67">
        <v>0</v>
      </c>
      <c r="G40" s="67">
        <v>0</v>
      </c>
      <c r="H40" s="70">
        <v>0</v>
      </c>
      <c r="I40" s="64">
        <f t="shared" si="0"/>
        <v>0.5714285714285714</v>
      </c>
    </row>
    <row r="41" spans="1:9" ht="15">
      <c r="A41" s="65" t="s">
        <v>120</v>
      </c>
      <c r="B41" s="66">
        <v>1</v>
      </c>
      <c r="C41" s="66">
        <v>2</v>
      </c>
      <c r="D41" s="67">
        <v>0</v>
      </c>
      <c r="E41" s="67">
        <v>0</v>
      </c>
      <c r="F41" s="67">
        <v>0</v>
      </c>
      <c r="G41" s="67">
        <v>0</v>
      </c>
      <c r="H41" s="70">
        <v>0</v>
      </c>
      <c r="I41" s="64">
        <f t="shared" si="0"/>
        <v>0.42857142857142855</v>
      </c>
    </row>
    <row r="42" spans="1:9" ht="15">
      <c r="A42" s="65" t="s">
        <v>62</v>
      </c>
      <c r="B42" s="66">
        <v>11</v>
      </c>
      <c r="C42" s="66">
        <v>7</v>
      </c>
      <c r="D42" s="67">
        <v>10</v>
      </c>
      <c r="E42" s="67">
        <v>7</v>
      </c>
      <c r="F42" s="67">
        <v>12</v>
      </c>
      <c r="G42" s="67">
        <v>6</v>
      </c>
      <c r="H42" s="70">
        <v>3</v>
      </c>
      <c r="I42" s="64">
        <f t="shared" si="0"/>
        <v>8</v>
      </c>
    </row>
    <row r="43" spans="1:9" ht="15">
      <c r="A43" s="65" t="s">
        <v>160</v>
      </c>
      <c r="B43" s="66">
        <v>0</v>
      </c>
      <c r="C43" s="66">
        <v>1</v>
      </c>
      <c r="D43" s="67">
        <v>0</v>
      </c>
      <c r="E43" s="67">
        <v>0</v>
      </c>
      <c r="F43" s="67">
        <v>0</v>
      </c>
      <c r="G43" s="67">
        <v>0</v>
      </c>
      <c r="H43" s="70">
        <v>0</v>
      </c>
      <c r="I43" s="64">
        <f t="shared" si="0"/>
        <v>0.14285714285714285</v>
      </c>
    </row>
    <row r="44" spans="1:9" ht="15">
      <c r="A44" s="65" t="s">
        <v>65</v>
      </c>
      <c r="B44" s="66">
        <v>6</v>
      </c>
      <c r="C44" s="66">
        <v>7</v>
      </c>
      <c r="D44" s="67">
        <v>2</v>
      </c>
      <c r="E44" s="67">
        <v>7</v>
      </c>
      <c r="F44" s="67">
        <v>2</v>
      </c>
      <c r="G44" s="67">
        <v>1</v>
      </c>
      <c r="H44" s="70">
        <v>4</v>
      </c>
      <c r="I44" s="64">
        <f t="shared" si="0"/>
        <v>4.142857142857143</v>
      </c>
    </row>
    <row r="45" spans="1:9" ht="15">
      <c r="A45" s="65" t="s">
        <v>161</v>
      </c>
      <c r="B45" s="66">
        <v>0</v>
      </c>
      <c r="C45" s="66">
        <v>1</v>
      </c>
      <c r="D45" s="67">
        <v>1</v>
      </c>
      <c r="E45" s="67">
        <v>0</v>
      </c>
      <c r="F45" s="67">
        <v>0</v>
      </c>
      <c r="G45" s="67">
        <v>0</v>
      </c>
      <c r="H45" s="70">
        <v>0</v>
      </c>
      <c r="I45" s="64">
        <f t="shared" si="0"/>
        <v>0.2857142857142857</v>
      </c>
    </row>
    <row r="46" spans="1:9" ht="15">
      <c r="A46" s="65" t="s">
        <v>127</v>
      </c>
      <c r="B46" s="66">
        <v>6</v>
      </c>
      <c r="C46" s="66">
        <v>7</v>
      </c>
      <c r="D46" s="67">
        <v>16</v>
      </c>
      <c r="E46" s="67">
        <v>20</v>
      </c>
      <c r="F46" s="67">
        <v>7</v>
      </c>
      <c r="G46" s="67">
        <v>0</v>
      </c>
      <c r="H46" s="70">
        <v>0</v>
      </c>
      <c r="I46" s="64">
        <f t="shared" si="0"/>
        <v>8</v>
      </c>
    </row>
    <row r="47" spans="1:9" ht="15">
      <c r="A47" s="65" t="s">
        <v>113</v>
      </c>
      <c r="B47" s="66">
        <v>1</v>
      </c>
      <c r="C47" s="66">
        <v>5</v>
      </c>
      <c r="D47" s="67">
        <v>4</v>
      </c>
      <c r="E47" s="67">
        <v>12</v>
      </c>
      <c r="F47" s="67">
        <v>10</v>
      </c>
      <c r="G47" s="67">
        <v>6</v>
      </c>
      <c r="H47" s="70">
        <v>3</v>
      </c>
      <c r="I47" s="64">
        <f t="shared" si="0"/>
        <v>5.857142857142857</v>
      </c>
    </row>
    <row r="48" spans="1:9" ht="15">
      <c r="A48" s="65" t="s">
        <v>162</v>
      </c>
      <c r="B48" s="66">
        <v>0</v>
      </c>
      <c r="C48" s="66">
        <v>0</v>
      </c>
      <c r="D48" s="67">
        <v>0</v>
      </c>
      <c r="E48" s="67">
        <v>0</v>
      </c>
      <c r="F48" s="67">
        <v>1</v>
      </c>
      <c r="G48" s="67">
        <v>0</v>
      </c>
      <c r="H48" s="70">
        <v>1</v>
      </c>
      <c r="I48" s="64">
        <f t="shared" si="0"/>
        <v>0.2857142857142857</v>
      </c>
    </row>
    <row r="49" spans="1:9" ht="15">
      <c r="A49" s="65" t="s">
        <v>12</v>
      </c>
      <c r="B49" s="66">
        <v>103</v>
      </c>
      <c r="C49" s="66">
        <v>110</v>
      </c>
      <c r="D49" s="67">
        <v>109</v>
      </c>
      <c r="E49" s="67">
        <v>137</v>
      </c>
      <c r="F49" s="67">
        <v>101</v>
      </c>
      <c r="G49" s="67">
        <v>72</v>
      </c>
      <c r="H49" s="70">
        <v>93</v>
      </c>
      <c r="I49" s="64">
        <f t="shared" si="0"/>
        <v>103.57142857142857</v>
      </c>
    </row>
    <row r="50" spans="1:9" ht="15">
      <c r="A50" s="65" t="s">
        <v>95</v>
      </c>
      <c r="B50" s="66">
        <v>1</v>
      </c>
      <c r="C50" s="66">
        <v>5</v>
      </c>
      <c r="D50" s="67">
        <v>1</v>
      </c>
      <c r="E50" s="67">
        <v>0</v>
      </c>
      <c r="F50" s="67">
        <v>1</v>
      </c>
      <c r="G50" s="67">
        <v>0</v>
      </c>
      <c r="H50" s="70">
        <v>1</v>
      </c>
      <c r="I50" s="64">
        <f t="shared" si="0"/>
        <v>1.2857142857142858</v>
      </c>
    </row>
    <row r="51" spans="1:9" ht="15">
      <c r="A51" s="65" t="s">
        <v>34</v>
      </c>
      <c r="B51" s="66">
        <f>SUM(9+5)</f>
        <v>14</v>
      </c>
      <c r="C51" s="66">
        <v>15</v>
      </c>
      <c r="D51" s="67">
        <v>14</v>
      </c>
      <c r="E51" s="67">
        <v>15</v>
      </c>
      <c r="F51" s="67">
        <v>19</v>
      </c>
      <c r="G51" s="67">
        <v>11</v>
      </c>
      <c r="H51" s="70">
        <v>13</v>
      </c>
      <c r="I51" s="64">
        <f t="shared" si="0"/>
        <v>14.428571428571429</v>
      </c>
    </row>
    <row r="52" spans="1:9" ht="15">
      <c r="A52" s="65" t="s">
        <v>163</v>
      </c>
      <c r="B52" s="66">
        <v>1</v>
      </c>
      <c r="C52" s="66">
        <v>0</v>
      </c>
      <c r="D52" s="67">
        <v>0</v>
      </c>
      <c r="E52" s="67">
        <v>2</v>
      </c>
      <c r="F52" s="67">
        <v>3</v>
      </c>
      <c r="G52" s="67">
        <v>4</v>
      </c>
      <c r="H52" s="70">
        <v>1</v>
      </c>
      <c r="I52" s="64">
        <f t="shared" si="0"/>
        <v>1.5714285714285714</v>
      </c>
    </row>
    <row r="53" spans="1:9" ht="15">
      <c r="A53" s="65" t="s">
        <v>68</v>
      </c>
      <c r="B53" s="66">
        <v>12</v>
      </c>
      <c r="C53" s="66">
        <v>12</v>
      </c>
      <c r="D53" s="67">
        <v>15</v>
      </c>
      <c r="E53" s="67">
        <v>16</v>
      </c>
      <c r="F53" s="67">
        <v>8</v>
      </c>
      <c r="G53" s="67">
        <v>8</v>
      </c>
      <c r="H53" s="70">
        <v>11</v>
      </c>
      <c r="I53" s="64">
        <f t="shared" si="0"/>
        <v>11.714285714285714</v>
      </c>
    </row>
    <row r="54" spans="1:9" ht="15">
      <c r="A54" s="65" t="s">
        <v>164</v>
      </c>
      <c r="B54" s="66">
        <v>0</v>
      </c>
      <c r="C54" s="66">
        <v>0</v>
      </c>
      <c r="D54" s="67">
        <v>0</v>
      </c>
      <c r="E54" s="67">
        <v>0</v>
      </c>
      <c r="F54" s="67">
        <v>0</v>
      </c>
      <c r="G54" s="67">
        <v>0</v>
      </c>
      <c r="H54" s="70">
        <v>0</v>
      </c>
      <c r="I54" s="64">
        <f t="shared" si="0"/>
        <v>0</v>
      </c>
    </row>
    <row r="55" spans="1:9" ht="15">
      <c r="A55" s="65" t="s">
        <v>7</v>
      </c>
      <c r="B55" s="66">
        <v>45</v>
      </c>
      <c r="C55" s="66">
        <v>39</v>
      </c>
      <c r="D55" s="67">
        <v>33</v>
      </c>
      <c r="E55" s="67">
        <v>47</v>
      </c>
      <c r="F55" s="67">
        <v>24</v>
      </c>
      <c r="G55" s="67">
        <v>24</v>
      </c>
      <c r="H55" s="70">
        <v>29</v>
      </c>
      <c r="I55" s="64">
        <f t="shared" si="0"/>
        <v>34.42857142857143</v>
      </c>
    </row>
    <row r="56" spans="1:9" ht="15">
      <c r="A56" s="65" t="s">
        <v>165</v>
      </c>
      <c r="B56" s="66">
        <v>6</v>
      </c>
      <c r="C56" s="66">
        <v>3</v>
      </c>
      <c r="D56" s="67">
        <v>9</v>
      </c>
      <c r="E56" s="67">
        <v>7</v>
      </c>
      <c r="F56" s="67">
        <v>2</v>
      </c>
      <c r="G56" s="67">
        <v>4</v>
      </c>
      <c r="H56" s="70">
        <v>2</v>
      </c>
      <c r="I56" s="64">
        <f t="shared" si="0"/>
        <v>4.714285714285714</v>
      </c>
    </row>
    <row r="57" spans="1:9" ht="15">
      <c r="A57" s="65" t="s">
        <v>166</v>
      </c>
      <c r="B57" s="66">
        <v>2</v>
      </c>
      <c r="C57" s="66">
        <v>1</v>
      </c>
      <c r="D57" s="67">
        <v>1</v>
      </c>
      <c r="E57" s="67">
        <v>3</v>
      </c>
      <c r="F57" s="67">
        <v>2</v>
      </c>
      <c r="G57" s="67">
        <v>2</v>
      </c>
      <c r="H57" s="70">
        <v>0</v>
      </c>
      <c r="I57" s="64">
        <f t="shared" si="0"/>
        <v>1.5714285714285714</v>
      </c>
    </row>
    <row r="58" spans="1:9" ht="15">
      <c r="A58" s="65" t="s">
        <v>167</v>
      </c>
      <c r="B58" s="66">
        <v>0</v>
      </c>
      <c r="C58" s="66">
        <v>3</v>
      </c>
      <c r="D58" s="67">
        <v>0</v>
      </c>
      <c r="E58" s="67">
        <v>0</v>
      </c>
      <c r="F58" s="67">
        <v>0</v>
      </c>
      <c r="G58" s="67">
        <v>0</v>
      </c>
      <c r="H58" s="70">
        <v>0</v>
      </c>
      <c r="I58" s="64">
        <f t="shared" si="0"/>
        <v>0.42857142857142855</v>
      </c>
    </row>
    <row r="59" spans="1:9" ht="15">
      <c r="A59" s="65" t="s">
        <v>168</v>
      </c>
      <c r="B59" s="66">
        <v>0</v>
      </c>
      <c r="C59" s="66">
        <v>1</v>
      </c>
      <c r="D59" s="67">
        <v>1</v>
      </c>
      <c r="E59" s="67">
        <v>0</v>
      </c>
      <c r="F59" s="67">
        <v>0</v>
      </c>
      <c r="G59" s="67">
        <v>0</v>
      </c>
      <c r="H59" s="70">
        <v>0</v>
      </c>
      <c r="I59" s="64">
        <f t="shared" si="0"/>
        <v>0.2857142857142857</v>
      </c>
    </row>
    <row r="60" spans="1:9" ht="15">
      <c r="A60" s="65" t="s">
        <v>169</v>
      </c>
      <c r="B60" s="66">
        <v>5</v>
      </c>
      <c r="C60" s="66">
        <v>5</v>
      </c>
      <c r="D60" s="67">
        <v>0</v>
      </c>
      <c r="E60" s="67">
        <v>0</v>
      </c>
      <c r="F60" s="67">
        <v>0</v>
      </c>
      <c r="G60" s="67">
        <v>0</v>
      </c>
      <c r="H60" s="70">
        <v>0</v>
      </c>
      <c r="I60" s="64">
        <f t="shared" si="0"/>
        <v>1.4285714285714286</v>
      </c>
    </row>
    <row r="61" spans="1:9" ht="15">
      <c r="A61" s="65" t="s">
        <v>170</v>
      </c>
      <c r="B61" s="66">
        <v>0</v>
      </c>
      <c r="C61" s="66">
        <v>1</v>
      </c>
      <c r="D61" s="67">
        <v>0</v>
      </c>
      <c r="E61" s="67">
        <v>0</v>
      </c>
      <c r="F61" s="67">
        <v>0</v>
      </c>
      <c r="G61" s="67">
        <v>0</v>
      </c>
      <c r="H61" s="70">
        <v>0</v>
      </c>
      <c r="I61" s="64">
        <f t="shared" si="0"/>
        <v>0.14285714285714285</v>
      </c>
    </row>
    <row r="62" spans="1:9" ht="15">
      <c r="A62" s="65" t="s">
        <v>171</v>
      </c>
      <c r="B62" s="66">
        <v>5</v>
      </c>
      <c r="C62" s="66">
        <v>1</v>
      </c>
      <c r="D62" s="67">
        <v>2</v>
      </c>
      <c r="E62" s="67">
        <v>4</v>
      </c>
      <c r="F62" s="67">
        <v>2</v>
      </c>
      <c r="G62" s="67">
        <v>3</v>
      </c>
      <c r="H62" s="70">
        <v>4</v>
      </c>
      <c r="I62" s="64">
        <f t="shared" si="0"/>
        <v>3</v>
      </c>
    </row>
    <row r="63" spans="1:9" ht="15">
      <c r="A63" s="65" t="s">
        <v>92</v>
      </c>
      <c r="B63" s="66">
        <v>1</v>
      </c>
      <c r="C63" s="66">
        <v>0</v>
      </c>
      <c r="D63" s="67">
        <v>1</v>
      </c>
      <c r="E63" s="67">
        <v>1</v>
      </c>
      <c r="F63" s="67">
        <v>0</v>
      </c>
      <c r="G63" s="67">
        <v>0</v>
      </c>
      <c r="H63" s="70">
        <v>1</v>
      </c>
      <c r="I63" s="64">
        <f t="shared" si="0"/>
        <v>0.5714285714285714</v>
      </c>
    </row>
    <row r="64" spans="1:9" ht="15">
      <c r="A64" s="65" t="s">
        <v>51</v>
      </c>
      <c r="B64" s="66">
        <v>4</v>
      </c>
      <c r="C64" s="66">
        <v>4</v>
      </c>
      <c r="D64" s="67">
        <v>4</v>
      </c>
      <c r="E64" s="67">
        <v>4</v>
      </c>
      <c r="F64" s="67">
        <v>2</v>
      </c>
      <c r="G64" s="67">
        <v>4</v>
      </c>
      <c r="H64" s="70">
        <v>3</v>
      </c>
      <c r="I64" s="64">
        <f t="shared" si="0"/>
        <v>3.5714285714285716</v>
      </c>
    </row>
    <row r="65" spans="1:9" ht="15">
      <c r="A65" s="65" t="s">
        <v>6</v>
      </c>
      <c r="B65" s="66">
        <v>41</v>
      </c>
      <c r="C65" s="66">
        <v>40</v>
      </c>
      <c r="D65" s="67">
        <v>31</v>
      </c>
      <c r="E65" s="67">
        <v>28</v>
      </c>
      <c r="F65" s="67">
        <v>24</v>
      </c>
      <c r="G65" s="67">
        <v>20</v>
      </c>
      <c r="H65" s="70">
        <v>25</v>
      </c>
      <c r="I65" s="64">
        <f t="shared" si="0"/>
        <v>29.857142857142858</v>
      </c>
    </row>
    <row r="66" spans="1:9" ht="15">
      <c r="A66" s="65" t="s">
        <v>172</v>
      </c>
      <c r="B66" s="66">
        <v>0</v>
      </c>
      <c r="C66" s="66">
        <v>0</v>
      </c>
      <c r="D66" s="67">
        <v>1</v>
      </c>
      <c r="E66" s="67">
        <v>1</v>
      </c>
      <c r="F66" s="67">
        <v>0</v>
      </c>
      <c r="G66" s="67">
        <v>0</v>
      </c>
      <c r="H66" s="70">
        <v>1</v>
      </c>
      <c r="I66" s="64">
        <f t="shared" si="0"/>
        <v>0.42857142857142855</v>
      </c>
    </row>
    <row r="67" spans="1:9" ht="15">
      <c r="A67" s="65" t="s">
        <v>173</v>
      </c>
      <c r="B67" s="66">
        <v>1</v>
      </c>
      <c r="C67" s="66">
        <v>0</v>
      </c>
      <c r="D67" s="67">
        <v>1</v>
      </c>
      <c r="E67" s="67">
        <v>0</v>
      </c>
      <c r="F67" s="67">
        <v>0</v>
      </c>
      <c r="G67" s="67">
        <v>0</v>
      </c>
      <c r="H67" s="70">
        <v>0</v>
      </c>
      <c r="I67" s="64">
        <f t="shared" si="0"/>
        <v>0.2857142857142857</v>
      </c>
    </row>
    <row r="68" spans="1:9" ht="15">
      <c r="A68" s="65" t="s">
        <v>87</v>
      </c>
      <c r="B68" s="66">
        <v>4</v>
      </c>
      <c r="C68" s="66">
        <v>3</v>
      </c>
      <c r="D68" s="67">
        <v>4</v>
      </c>
      <c r="E68" s="67">
        <v>2</v>
      </c>
      <c r="F68" s="67">
        <v>1</v>
      </c>
      <c r="G68" s="67">
        <v>1</v>
      </c>
      <c r="H68" s="70">
        <v>2</v>
      </c>
      <c r="I68" s="64">
        <f t="shared" si="0"/>
        <v>2.4285714285714284</v>
      </c>
    </row>
    <row r="69" spans="1:9" ht="15">
      <c r="A69" s="65" t="s">
        <v>174</v>
      </c>
      <c r="B69" s="66">
        <v>0</v>
      </c>
      <c r="C69" s="66">
        <v>0</v>
      </c>
      <c r="D69" s="67">
        <v>2</v>
      </c>
      <c r="E69" s="67">
        <v>0</v>
      </c>
      <c r="F69" s="67">
        <v>0</v>
      </c>
      <c r="G69" s="67">
        <v>0</v>
      </c>
      <c r="H69" s="70">
        <v>0</v>
      </c>
      <c r="I69" s="64">
        <f t="shared" si="0"/>
        <v>0.2857142857142857</v>
      </c>
    </row>
    <row r="70" spans="1:9" ht="15">
      <c r="A70" s="65" t="s">
        <v>175</v>
      </c>
      <c r="B70" s="66">
        <v>0</v>
      </c>
      <c r="C70" s="66">
        <v>1</v>
      </c>
      <c r="D70" s="67">
        <v>0</v>
      </c>
      <c r="E70" s="67">
        <v>0</v>
      </c>
      <c r="F70" s="67">
        <v>0</v>
      </c>
      <c r="G70" s="67">
        <v>0</v>
      </c>
      <c r="H70" s="70">
        <v>0</v>
      </c>
      <c r="I70" s="64">
        <f t="shared" si="0"/>
        <v>0.14285714285714285</v>
      </c>
    </row>
    <row r="71" spans="1:9" ht="15">
      <c r="A71" s="65" t="s">
        <v>97</v>
      </c>
      <c r="B71" s="66">
        <v>52</v>
      </c>
      <c r="C71" s="66">
        <v>38</v>
      </c>
      <c r="D71" s="67">
        <v>38</v>
      </c>
      <c r="E71" s="67">
        <v>5</v>
      </c>
      <c r="F71" s="67">
        <v>12</v>
      </c>
      <c r="G71" s="67">
        <v>9</v>
      </c>
      <c r="H71" s="70">
        <v>6</v>
      </c>
      <c r="I71" s="64">
        <f aca="true" t="shared" si="1" ref="I71:I132">AVERAGE(B71:H71)</f>
        <v>22.857142857142858</v>
      </c>
    </row>
    <row r="72" spans="1:9" ht="15">
      <c r="A72" s="65" t="s">
        <v>176</v>
      </c>
      <c r="B72" s="66">
        <v>0</v>
      </c>
      <c r="C72" s="66">
        <v>0</v>
      </c>
      <c r="D72" s="67">
        <v>1</v>
      </c>
      <c r="E72" s="67">
        <v>0</v>
      </c>
      <c r="F72" s="67">
        <v>0</v>
      </c>
      <c r="G72" s="67">
        <v>0</v>
      </c>
      <c r="H72" s="70">
        <v>0</v>
      </c>
      <c r="I72" s="64">
        <f t="shared" si="1"/>
        <v>0.14285714285714285</v>
      </c>
    </row>
    <row r="73" spans="1:9" ht="15">
      <c r="A73" s="65" t="s">
        <v>54</v>
      </c>
      <c r="B73" s="66">
        <v>1</v>
      </c>
      <c r="C73" s="66">
        <v>0</v>
      </c>
      <c r="D73" s="67">
        <v>1</v>
      </c>
      <c r="E73" s="67">
        <v>0</v>
      </c>
      <c r="F73" s="67">
        <v>0</v>
      </c>
      <c r="G73" s="67">
        <v>0</v>
      </c>
      <c r="H73" s="70">
        <v>0</v>
      </c>
      <c r="I73" s="64">
        <f t="shared" si="1"/>
        <v>0.2857142857142857</v>
      </c>
    </row>
    <row r="74" spans="1:9" ht="15">
      <c r="A74" s="65" t="s">
        <v>177</v>
      </c>
      <c r="B74" s="66">
        <v>0</v>
      </c>
      <c r="C74" s="66">
        <v>2</v>
      </c>
      <c r="D74" s="67">
        <v>0</v>
      </c>
      <c r="E74" s="67">
        <v>2</v>
      </c>
      <c r="F74" s="67">
        <v>1</v>
      </c>
      <c r="G74" s="67">
        <v>0</v>
      </c>
      <c r="H74" s="70">
        <v>0</v>
      </c>
      <c r="I74" s="64">
        <f t="shared" si="1"/>
        <v>0.7142857142857143</v>
      </c>
    </row>
    <row r="75" spans="1:9" ht="15">
      <c r="A75" s="65" t="s">
        <v>125</v>
      </c>
      <c r="B75" s="66">
        <v>9</v>
      </c>
      <c r="C75" s="66">
        <v>11</v>
      </c>
      <c r="D75" s="67">
        <v>28</v>
      </c>
      <c r="E75" s="67">
        <v>1</v>
      </c>
      <c r="F75" s="67">
        <v>9</v>
      </c>
      <c r="G75" s="67">
        <v>2</v>
      </c>
      <c r="H75" s="70">
        <v>0</v>
      </c>
      <c r="I75" s="64">
        <f t="shared" si="1"/>
        <v>8.571428571428571</v>
      </c>
    </row>
    <row r="76" spans="1:9" ht="15">
      <c r="A76" s="65" t="s">
        <v>178</v>
      </c>
      <c r="B76" s="66">
        <v>0</v>
      </c>
      <c r="C76" s="66">
        <v>1</v>
      </c>
      <c r="D76" s="67">
        <v>0</v>
      </c>
      <c r="E76" s="67">
        <v>0</v>
      </c>
      <c r="F76" s="67">
        <v>0</v>
      </c>
      <c r="G76" s="67">
        <v>0</v>
      </c>
      <c r="H76" s="70">
        <v>0</v>
      </c>
      <c r="I76" s="64">
        <f t="shared" si="1"/>
        <v>0.14285714285714285</v>
      </c>
    </row>
    <row r="77" spans="1:9" ht="15">
      <c r="A77" s="65" t="s">
        <v>179</v>
      </c>
      <c r="B77" s="66">
        <v>2</v>
      </c>
      <c r="C77" s="66">
        <v>1</v>
      </c>
      <c r="D77" s="67">
        <v>0</v>
      </c>
      <c r="E77" s="67">
        <v>0</v>
      </c>
      <c r="F77" s="67">
        <v>0</v>
      </c>
      <c r="G77" s="67">
        <v>0</v>
      </c>
      <c r="H77" s="70">
        <v>0</v>
      </c>
      <c r="I77" s="64">
        <f t="shared" si="1"/>
        <v>0.42857142857142855</v>
      </c>
    </row>
    <row r="78" spans="1:9" ht="15">
      <c r="A78" s="65" t="s">
        <v>180</v>
      </c>
      <c r="B78" s="66">
        <v>86</v>
      </c>
      <c r="C78" s="66">
        <v>14</v>
      </c>
      <c r="D78" s="67">
        <v>5</v>
      </c>
      <c r="E78" s="67">
        <v>2</v>
      </c>
      <c r="F78" s="67">
        <v>3</v>
      </c>
      <c r="G78" s="67">
        <v>1</v>
      </c>
      <c r="H78" s="70">
        <v>8</v>
      </c>
      <c r="I78" s="64">
        <f t="shared" si="1"/>
        <v>17</v>
      </c>
    </row>
    <row r="79" spans="1:9" ht="15">
      <c r="A79" s="65" t="s">
        <v>181</v>
      </c>
      <c r="B79" s="66">
        <v>0</v>
      </c>
      <c r="C79" s="66">
        <v>0</v>
      </c>
      <c r="D79" s="67">
        <v>0</v>
      </c>
      <c r="E79" s="67">
        <v>0</v>
      </c>
      <c r="F79" s="67">
        <v>3</v>
      </c>
      <c r="G79" s="67">
        <v>0</v>
      </c>
      <c r="H79" s="70">
        <v>0</v>
      </c>
      <c r="I79" s="64">
        <f t="shared" si="1"/>
        <v>0.42857142857142855</v>
      </c>
    </row>
    <row r="80" spans="1:9" ht="15">
      <c r="A80" s="65" t="s">
        <v>182</v>
      </c>
      <c r="B80" s="66">
        <v>1</v>
      </c>
      <c r="C80" s="66">
        <v>0</v>
      </c>
      <c r="D80" s="67">
        <v>1</v>
      </c>
      <c r="E80" s="67">
        <v>0</v>
      </c>
      <c r="F80" s="67">
        <v>0</v>
      </c>
      <c r="G80" s="67">
        <v>0</v>
      </c>
      <c r="H80" s="70">
        <v>0</v>
      </c>
      <c r="I80" s="64">
        <f t="shared" si="1"/>
        <v>0.2857142857142857</v>
      </c>
    </row>
    <row r="81" spans="1:9" ht="15">
      <c r="A81" s="65" t="s">
        <v>183</v>
      </c>
      <c r="B81" s="66">
        <v>12</v>
      </c>
      <c r="C81" s="66">
        <v>6</v>
      </c>
      <c r="D81" s="67">
        <v>7</v>
      </c>
      <c r="E81" s="67">
        <v>6</v>
      </c>
      <c r="F81" s="67">
        <v>7</v>
      </c>
      <c r="G81" s="67">
        <v>3</v>
      </c>
      <c r="H81" s="70">
        <v>4</v>
      </c>
      <c r="I81" s="64">
        <f t="shared" si="1"/>
        <v>6.428571428571429</v>
      </c>
    </row>
    <row r="82" spans="1:9" ht="15">
      <c r="A82" s="65" t="s">
        <v>115</v>
      </c>
      <c r="B82" s="66">
        <f>43+1+1</f>
        <v>45</v>
      </c>
      <c r="C82" s="66">
        <v>38</v>
      </c>
      <c r="D82" s="67">
        <v>28</v>
      </c>
      <c r="E82" s="67">
        <v>45</v>
      </c>
      <c r="F82" s="67">
        <v>22</v>
      </c>
      <c r="G82" s="67">
        <v>14</v>
      </c>
      <c r="H82" s="70">
        <v>30</v>
      </c>
      <c r="I82" s="64">
        <f t="shared" si="1"/>
        <v>31.714285714285715</v>
      </c>
    </row>
    <row r="83" spans="1:9" ht="15">
      <c r="A83" s="65" t="s">
        <v>184</v>
      </c>
      <c r="B83" s="66">
        <v>0</v>
      </c>
      <c r="C83" s="66">
        <v>1</v>
      </c>
      <c r="D83" s="67">
        <v>1</v>
      </c>
      <c r="E83" s="67">
        <v>0</v>
      </c>
      <c r="F83" s="67">
        <v>1</v>
      </c>
      <c r="G83" s="67">
        <v>0</v>
      </c>
      <c r="H83" s="70">
        <v>0</v>
      </c>
      <c r="I83" s="64">
        <f t="shared" si="1"/>
        <v>0.42857142857142855</v>
      </c>
    </row>
    <row r="84" spans="1:9" ht="15">
      <c r="A84" s="65" t="s">
        <v>185</v>
      </c>
      <c r="B84" s="66">
        <v>2</v>
      </c>
      <c r="C84" s="66">
        <v>5</v>
      </c>
      <c r="D84" s="67">
        <v>1</v>
      </c>
      <c r="E84" s="67">
        <v>1</v>
      </c>
      <c r="F84" s="67">
        <v>0</v>
      </c>
      <c r="G84" s="67">
        <v>1</v>
      </c>
      <c r="H84" s="70">
        <v>0</v>
      </c>
      <c r="I84" s="64">
        <f t="shared" si="1"/>
        <v>1.4285714285714286</v>
      </c>
    </row>
    <row r="85" spans="1:9" ht="15">
      <c r="A85" s="65" t="s">
        <v>186</v>
      </c>
      <c r="B85" s="66">
        <v>18</v>
      </c>
      <c r="C85" s="66">
        <v>14</v>
      </c>
      <c r="D85" s="67">
        <v>25</v>
      </c>
      <c r="E85" s="67">
        <v>20</v>
      </c>
      <c r="F85" s="67">
        <v>20</v>
      </c>
      <c r="G85" s="67">
        <v>14</v>
      </c>
      <c r="H85" s="70">
        <v>9</v>
      </c>
      <c r="I85" s="64">
        <f t="shared" si="1"/>
        <v>17.142857142857142</v>
      </c>
    </row>
    <row r="86" spans="1:9" ht="15">
      <c r="A86" s="65" t="s">
        <v>187</v>
      </c>
      <c r="B86" s="66">
        <v>0</v>
      </c>
      <c r="C86" s="66">
        <v>0</v>
      </c>
      <c r="D86" s="67">
        <v>0</v>
      </c>
      <c r="E86" s="67">
        <v>0</v>
      </c>
      <c r="F86" s="67">
        <v>0</v>
      </c>
      <c r="G86" s="67">
        <v>1</v>
      </c>
      <c r="H86" s="70">
        <v>0</v>
      </c>
      <c r="I86" s="64">
        <f t="shared" si="1"/>
        <v>0.14285714285714285</v>
      </c>
    </row>
    <row r="87" spans="1:9" ht="15">
      <c r="A87" s="65" t="s">
        <v>117</v>
      </c>
      <c r="B87" s="66">
        <v>12</v>
      </c>
      <c r="C87" s="66">
        <v>9</v>
      </c>
      <c r="D87" s="67">
        <v>10</v>
      </c>
      <c r="E87" s="67">
        <v>0</v>
      </c>
      <c r="F87" s="67">
        <v>0</v>
      </c>
      <c r="G87" s="67">
        <v>0</v>
      </c>
      <c r="H87" s="70">
        <v>0</v>
      </c>
      <c r="I87" s="64">
        <f t="shared" si="1"/>
        <v>4.428571428571429</v>
      </c>
    </row>
    <row r="88" spans="1:9" ht="15">
      <c r="A88" s="65" t="s">
        <v>188</v>
      </c>
      <c r="B88" s="66">
        <v>123</v>
      </c>
      <c r="C88" s="66">
        <v>249</v>
      </c>
      <c r="D88" s="67">
        <v>307</v>
      </c>
      <c r="E88" s="67">
        <v>929</v>
      </c>
      <c r="F88" s="67">
        <v>836</v>
      </c>
      <c r="G88" s="67">
        <v>715</v>
      </c>
      <c r="H88" s="70">
        <v>525</v>
      </c>
      <c r="I88" s="64">
        <f t="shared" si="1"/>
        <v>526.2857142857143</v>
      </c>
    </row>
    <row r="89" spans="1:9" ht="15">
      <c r="A89" s="65" t="s">
        <v>189</v>
      </c>
      <c r="B89" s="66">
        <v>1</v>
      </c>
      <c r="C89" s="66">
        <v>0</v>
      </c>
      <c r="D89" s="67">
        <v>0</v>
      </c>
      <c r="E89" s="67">
        <v>0</v>
      </c>
      <c r="F89" s="67">
        <v>0</v>
      </c>
      <c r="G89" s="67">
        <v>0</v>
      </c>
      <c r="H89" s="70">
        <v>0</v>
      </c>
      <c r="I89" s="64">
        <f t="shared" si="1"/>
        <v>0.14285714285714285</v>
      </c>
    </row>
    <row r="90" spans="1:9" ht="15">
      <c r="A90" s="65" t="s">
        <v>69</v>
      </c>
      <c r="B90" s="66">
        <v>3</v>
      </c>
      <c r="C90" s="66">
        <v>3</v>
      </c>
      <c r="D90" s="67">
        <v>1</v>
      </c>
      <c r="E90" s="67">
        <v>0</v>
      </c>
      <c r="F90" s="67">
        <v>0</v>
      </c>
      <c r="G90" s="67">
        <v>0</v>
      </c>
      <c r="H90" s="70">
        <v>1</v>
      </c>
      <c r="I90" s="64">
        <f t="shared" si="1"/>
        <v>1.1428571428571428</v>
      </c>
    </row>
    <row r="91" spans="1:9" ht="15">
      <c r="A91" s="65" t="s">
        <v>190</v>
      </c>
      <c r="B91" s="66">
        <v>0</v>
      </c>
      <c r="C91" s="66">
        <v>1</v>
      </c>
      <c r="D91" s="67">
        <v>0</v>
      </c>
      <c r="E91" s="67">
        <v>0</v>
      </c>
      <c r="F91" s="67">
        <v>0</v>
      </c>
      <c r="G91" s="67">
        <v>9</v>
      </c>
      <c r="H91" s="70">
        <v>0</v>
      </c>
      <c r="I91" s="64">
        <f t="shared" si="1"/>
        <v>1.4285714285714286</v>
      </c>
    </row>
    <row r="92" spans="1:9" ht="15">
      <c r="A92" s="65" t="s">
        <v>191</v>
      </c>
      <c r="B92" s="66">
        <v>3</v>
      </c>
      <c r="C92" s="66">
        <v>2</v>
      </c>
      <c r="D92" s="67">
        <v>2</v>
      </c>
      <c r="E92" s="67">
        <v>0</v>
      </c>
      <c r="F92" s="67">
        <v>3</v>
      </c>
      <c r="G92" s="67">
        <v>4</v>
      </c>
      <c r="H92" s="70">
        <v>0</v>
      </c>
      <c r="I92" s="64">
        <f t="shared" si="1"/>
        <v>2</v>
      </c>
    </row>
    <row r="93" spans="1:9" ht="15">
      <c r="A93" s="65" t="s">
        <v>192</v>
      </c>
      <c r="B93" s="66">
        <v>0</v>
      </c>
      <c r="C93" s="66">
        <v>0</v>
      </c>
      <c r="D93" s="67">
        <v>0</v>
      </c>
      <c r="E93" s="67">
        <v>0</v>
      </c>
      <c r="F93" s="67">
        <v>0</v>
      </c>
      <c r="G93" s="67">
        <v>1</v>
      </c>
      <c r="H93" s="70">
        <v>0</v>
      </c>
      <c r="I93" s="64">
        <f t="shared" si="1"/>
        <v>0.14285714285714285</v>
      </c>
    </row>
    <row r="94" spans="1:9" s="47" customFormat="1" ht="15">
      <c r="A94" s="65" t="s">
        <v>193</v>
      </c>
      <c r="B94" s="71">
        <v>0</v>
      </c>
      <c r="C94" s="71">
        <v>0</v>
      </c>
      <c r="D94" s="72">
        <v>0</v>
      </c>
      <c r="E94" s="72">
        <v>0</v>
      </c>
      <c r="F94" s="72">
        <v>0</v>
      </c>
      <c r="G94" s="72">
        <v>1</v>
      </c>
      <c r="H94" s="73">
        <v>2</v>
      </c>
      <c r="I94" s="64">
        <f t="shared" si="1"/>
        <v>0.42857142857142855</v>
      </c>
    </row>
    <row r="95" spans="1:9" s="47" customFormat="1" ht="15">
      <c r="A95" s="65" t="s">
        <v>194</v>
      </c>
      <c r="B95" s="71">
        <v>0</v>
      </c>
      <c r="C95" s="71">
        <v>3</v>
      </c>
      <c r="D95" s="72">
        <v>0</v>
      </c>
      <c r="E95" s="72">
        <v>0</v>
      </c>
      <c r="F95" s="72">
        <v>0</v>
      </c>
      <c r="G95" s="72">
        <v>0</v>
      </c>
      <c r="H95" s="73">
        <v>0</v>
      </c>
      <c r="I95" s="64">
        <f t="shared" si="1"/>
        <v>0.42857142857142855</v>
      </c>
    </row>
    <row r="96" spans="1:9" s="47" customFormat="1" ht="15">
      <c r="A96" s="65" t="s">
        <v>195</v>
      </c>
      <c r="B96" s="71">
        <v>0</v>
      </c>
      <c r="C96" s="71">
        <v>0</v>
      </c>
      <c r="D96" s="72">
        <v>0</v>
      </c>
      <c r="E96" s="72">
        <v>0</v>
      </c>
      <c r="F96" s="72">
        <v>1</v>
      </c>
      <c r="G96" s="72">
        <v>0</v>
      </c>
      <c r="H96" s="73">
        <v>0</v>
      </c>
      <c r="I96" s="64">
        <f t="shared" si="1"/>
        <v>0.14285714285714285</v>
      </c>
    </row>
    <row r="97" spans="1:9" s="47" customFormat="1" ht="15">
      <c r="A97" s="65" t="s">
        <v>196</v>
      </c>
      <c r="B97" s="71">
        <v>1</v>
      </c>
      <c r="C97" s="71">
        <v>0</v>
      </c>
      <c r="D97" s="72">
        <v>2</v>
      </c>
      <c r="E97" s="72">
        <v>0</v>
      </c>
      <c r="F97" s="72">
        <v>0</v>
      </c>
      <c r="G97" s="72">
        <v>0</v>
      </c>
      <c r="H97" s="73">
        <v>0</v>
      </c>
      <c r="I97" s="64">
        <f t="shared" si="1"/>
        <v>0.42857142857142855</v>
      </c>
    </row>
    <row r="98" spans="1:9" ht="15">
      <c r="A98" s="65" t="s">
        <v>100</v>
      </c>
      <c r="B98" s="66">
        <v>2</v>
      </c>
      <c r="C98" s="66">
        <v>1</v>
      </c>
      <c r="D98" s="67">
        <v>0</v>
      </c>
      <c r="E98" s="67">
        <v>0</v>
      </c>
      <c r="F98" s="67">
        <v>0</v>
      </c>
      <c r="G98" s="67">
        <v>3</v>
      </c>
      <c r="H98" s="70">
        <v>4</v>
      </c>
      <c r="I98" s="64">
        <f t="shared" si="1"/>
        <v>1.4285714285714286</v>
      </c>
    </row>
    <row r="99" spans="1:9" ht="15">
      <c r="A99" s="65" t="s">
        <v>89</v>
      </c>
      <c r="B99" s="66">
        <v>3</v>
      </c>
      <c r="C99" s="66">
        <v>0</v>
      </c>
      <c r="D99" s="67">
        <v>3</v>
      </c>
      <c r="E99" s="67">
        <v>7</v>
      </c>
      <c r="F99" s="67">
        <v>4</v>
      </c>
      <c r="G99" s="67">
        <v>3</v>
      </c>
      <c r="H99" s="70">
        <v>3</v>
      </c>
      <c r="I99" s="64">
        <f t="shared" si="1"/>
        <v>3.2857142857142856</v>
      </c>
    </row>
    <row r="100" spans="1:9" ht="15">
      <c r="A100" s="65" t="s">
        <v>118</v>
      </c>
      <c r="B100" s="66">
        <v>1</v>
      </c>
      <c r="C100" s="66">
        <v>0</v>
      </c>
      <c r="D100" s="67">
        <v>0</v>
      </c>
      <c r="E100" s="67">
        <v>0</v>
      </c>
      <c r="F100" s="67">
        <v>0</v>
      </c>
      <c r="G100" s="67">
        <v>0</v>
      </c>
      <c r="H100" s="70">
        <v>0</v>
      </c>
      <c r="I100" s="64">
        <f t="shared" si="1"/>
        <v>0.14285714285714285</v>
      </c>
    </row>
    <row r="101" spans="1:9" ht="15">
      <c r="A101" s="65" t="s">
        <v>119</v>
      </c>
      <c r="B101" s="66">
        <v>6</v>
      </c>
      <c r="C101" s="66">
        <v>11</v>
      </c>
      <c r="D101" s="67">
        <v>5</v>
      </c>
      <c r="E101" s="67">
        <v>6</v>
      </c>
      <c r="F101" s="67">
        <v>4</v>
      </c>
      <c r="G101" s="67">
        <v>11</v>
      </c>
      <c r="H101" s="70">
        <v>4</v>
      </c>
      <c r="I101" s="64">
        <f t="shared" si="1"/>
        <v>6.714285714285714</v>
      </c>
    </row>
    <row r="102" spans="1:9" ht="15">
      <c r="A102" s="65" t="s">
        <v>197</v>
      </c>
      <c r="B102" s="66">
        <v>126</v>
      </c>
      <c r="C102" s="66">
        <v>101</v>
      </c>
      <c r="D102" s="67">
        <v>94</v>
      </c>
      <c r="E102" s="67">
        <v>81</v>
      </c>
      <c r="F102" s="67">
        <v>81</v>
      </c>
      <c r="G102" s="67">
        <v>70</v>
      </c>
      <c r="H102" s="70">
        <v>82</v>
      </c>
      <c r="I102" s="64">
        <f t="shared" si="1"/>
        <v>90.71428571428571</v>
      </c>
    </row>
    <row r="103" spans="1:9" ht="15">
      <c r="A103" s="65" t="s">
        <v>9</v>
      </c>
      <c r="B103" s="66">
        <v>119</v>
      </c>
      <c r="C103" s="66">
        <v>93</v>
      </c>
      <c r="D103" s="67">
        <v>64</v>
      </c>
      <c r="E103" s="67">
        <v>132</v>
      </c>
      <c r="F103" s="67">
        <v>72</v>
      </c>
      <c r="G103" s="67">
        <v>53</v>
      </c>
      <c r="H103" s="70">
        <v>65</v>
      </c>
      <c r="I103" s="64">
        <f t="shared" si="1"/>
        <v>85.42857142857143</v>
      </c>
    </row>
    <row r="104" spans="1:9" ht="15">
      <c r="A104" s="65" t="s">
        <v>41</v>
      </c>
      <c r="B104" s="66">
        <v>11</v>
      </c>
      <c r="C104" s="66">
        <v>8</v>
      </c>
      <c r="D104" s="67">
        <v>6</v>
      </c>
      <c r="E104" s="67">
        <v>4</v>
      </c>
      <c r="F104" s="67">
        <v>9</v>
      </c>
      <c r="G104" s="67">
        <v>5</v>
      </c>
      <c r="H104" s="70">
        <v>5</v>
      </c>
      <c r="I104" s="64">
        <f t="shared" si="1"/>
        <v>6.857142857142857</v>
      </c>
    </row>
    <row r="105" spans="1:9" ht="15">
      <c r="A105" s="65" t="s">
        <v>15</v>
      </c>
      <c r="B105" s="66">
        <v>10</v>
      </c>
      <c r="C105" s="66">
        <v>11</v>
      </c>
      <c r="D105" s="67">
        <v>2</v>
      </c>
      <c r="E105" s="67">
        <v>6</v>
      </c>
      <c r="F105" s="67">
        <v>1</v>
      </c>
      <c r="G105" s="67">
        <v>2</v>
      </c>
      <c r="H105" s="70">
        <v>3</v>
      </c>
      <c r="I105" s="64">
        <f t="shared" si="1"/>
        <v>5</v>
      </c>
    </row>
    <row r="106" spans="1:9" ht="15">
      <c r="A106" s="65" t="s">
        <v>198</v>
      </c>
      <c r="B106" s="66">
        <v>5</v>
      </c>
      <c r="C106" s="66">
        <v>0</v>
      </c>
      <c r="D106" s="67">
        <v>0</v>
      </c>
      <c r="E106" s="67">
        <v>0</v>
      </c>
      <c r="F106" s="67">
        <v>0</v>
      </c>
      <c r="G106" s="67">
        <v>0</v>
      </c>
      <c r="H106" s="70">
        <v>0</v>
      </c>
      <c r="I106" s="64">
        <f t="shared" si="1"/>
        <v>0.7142857142857143</v>
      </c>
    </row>
    <row r="107" spans="1:9" ht="15">
      <c r="A107" s="65" t="s">
        <v>60</v>
      </c>
      <c r="B107" s="66">
        <v>13</v>
      </c>
      <c r="C107" s="66">
        <v>7</v>
      </c>
      <c r="D107" s="67">
        <v>7</v>
      </c>
      <c r="E107" s="67">
        <v>14</v>
      </c>
      <c r="F107" s="67">
        <v>8</v>
      </c>
      <c r="G107" s="67">
        <v>14</v>
      </c>
      <c r="H107" s="70">
        <v>5</v>
      </c>
      <c r="I107" s="64">
        <f t="shared" si="1"/>
        <v>9.714285714285714</v>
      </c>
    </row>
    <row r="108" spans="1:9" ht="15">
      <c r="A108" s="65" t="s">
        <v>199</v>
      </c>
      <c r="B108" s="66">
        <v>0</v>
      </c>
      <c r="C108" s="66">
        <v>0</v>
      </c>
      <c r="D108" s="67">
        <v>0</v>
      </c>
      <c r="E108" s="67">
        <v>0</v>
      </c>
      <c r="F108" s="67">
        <v>0</v>
      </c>
      <c r="G108" s="67">
        <v>0</v>
      </c>
      <c r="H108" s="70">
        <v>0</v>
      </c>
      <c r="I108" s="64">
        <f t="shared" si="1"/>
        <v>0</v>
      </c>
    </row>
    <row r="109" spans="1:9" ht="15">
      <c r="A109" s="65" t="s">
        <v>200</v>
      </c>
      <c r="B109" s="66">
        <v>79</v>
      </c>
      <c r="C109" s="66">
        <v>30</v>
      </c>
      <c r="D109" s="67">
        <v>14</v>
      </c>
      <c r="E109" s="67">
        <v>2</v>
      </c>
      <c r="F109" s="67">
        <v>26</v>
      </c>
      <c r="G109" s="67">
        <v>2</v>
      </c>
      <c r="H109" s="70">
        <v>1</v>
      </c>
      <c r="I109" s="64">
        <f t="shared" si="1"/>
        <v>22</v>
      </c>
    </row>
    <row r="110" spans="1:9" ht="15">
      <c r="A110" s="65" t="s">
        <v>201</v>
      </c>
      <c r="B110" s="66">
        <v>0</v>
      </c>
      <c r="C110" s="66">
        <v>1</v>
      </c>
      <c r="D110" s="67">
        <v>1</v>
      </c>
      <c r="E110" s="67">
        <v>1</v>
      </c>
      <c r="F110" s="67">
        <v>1</v>
      </c>
      <c r="G110" s="67">
        <v>0</v>
      </c>
      <c r="H110" s="70">
        <v>0</v>
      </c>
      <c r="I110" s="64">
        <f t="shared" si="1"/>
        <v>0.5714285714285714</v>
      </c>
    </row>
    <row r="111" spans="1:9" ht="15">
      <c r="A111" s="65" t="s">
        <v>202</v>
      </c>
      <c r="B111" s="66">
        <v>0</v>
      </c>
      <c r="C111" s="66">
        <v>0</v>
      </c>
      <c r="D111" s="67">
        <v>0</v>
      </c>
      <c r="E111" s="67">
        <v>0</v>
      </c>
      <c r="F111" s="67">
        <v>1</v>
      </c>
      <c r="G111" s="67">
        <v>0</v>
      </c>
      <c r="H111" s="70">
        <v>0</v>
      </c>
      <c r="I111" s="64">
        <f t="shared" si="1"/>
        <v>0.14285714285714285</v>
      </c>
    </row>
    <row r="112" spans="1:9" ht="15">
      <c r="A112" s="65" t="s">
        <v>103</v>
      </c>
      <c r="B112" s="66">
        <v>1</v>
      </c>
      <c r="C112" s="66">
        <v>0</v>
      </c>
      <c r="D112" s="67">
        <v>0</v>
      </c>
      <c r="E112" s="67">
        <v>0</v>
      </c>
      <c r="F112" s="67">
        <v>0</v>
      </c>
      <c r="G112" s="67">
        <v>0</v>
      </c>
      <c r="H112" s="70">
        <v>0</v>
      </c>
      <c r="I112" s="64">
        <f t="shared" si="1"/>
        <v>0.14285714285714285</v>
      </c>
    </row>
    <row r="113" spans="1:9" ht="15">
      <c r="A113" s="65" t="s">
        <v>46</v>
      </c>
      <c r="B113" s="66">
        <v>4</v>
      </c>
      <c r="C113" s="66">
        <v>0</v>
      </c>
      <c r="D113" s="67">
        <v>3</v>
      </c>
      <c r="E113" s="67">
        <v>2</v>
      </c>
      <c r="F113" s="67">
        <v>6</v>
      </c>
      <c r="G113" s="67">
        <v>1</v>
      </c>
      <c r="H113" s="70">
        <v>1</v>
      </c>
      <c r="I113" s="64">
        <f t="shared" si="1"/>
        <v>2.4285714285714284</v>
      </c>
    </row>
    <row r="114" spans="1:9" ht="15">
      <c r="A114" s="65" t="s">
        <v>203</v>
      </c>
      <c r="B114" s="66">
        <v>242</v>
      </c>
      <c r="C114" s="66">
        <v>157</v>
      </c>
      <c r="D114" s="67">
        <v>75</v>
      </c>
      <c r="E114" s="67">
        <v>1</v>
      </c>
      <c r="F114" s="67">
        <v>3</v>
      </c>
      <c r="G114" s="67">
        <v>0</v>
      </c>
      <c r="H114" s="70">
        <v>0</v>
      </c>
      <c r="I114" s="64">
        <f t="shared" si="1"/>
        <v>68.28571428571429</v>
      </c>
    </row>
    <row r="115" spans="1:9" ht="15">
      <c r="A115" s="65" t="s">
        <v>204</v>
      </c>
      <c r="B115" s="66">
        <v>0</v>
      </c>
      <c r="C115" s="66">
        <v>0</v>
      </c>
      <c r="D115" s="67">
        <v>0</v>
      </c>
      <c r="E115" s="67">
        <v>1</v>
      </c>
      <c r="F115" s="67">
        <v>0</v>
      </c>
      <c r="G115" s="67">
        <v>1</v>
      </c>
      <c r="H115" s="70">
        <v>0</v>
      </c>
      <c r="I115" s="64">
        <f t="shared" si="1"/>
        <v>0.2857142857142857</v>
      </c>
    </row>
    <row r="116" spans="1:9" ht="15">
      <c r="A116" s="65" t="s">
        <v>121</v>
      </c>
      <c r="B116" s="66">
        <v>2</v>
      </c>
      <c r="C116" s="66">
        <v>0</v>
      </c>
      <c r="D116" s="67">
        <v>0</v>
      </c>
      <c r="E116" s="67">
        <v>0</v>
      </c>
      <c r="F116" s="67">
        <v>0</v>
      </c>
      <c r="G116" s="67">
        <v>0</v>
      </c>
      <c r="H116" s="70">
        <v>0</v>
      </c>
      <c r="I116" s="64">
        <f t="shared" si="1"/>
        <v>0.2857142857142857</v>
      </c>
    </row>
    <row r="117" spans="1:9" ht="15">
      <c r="A117" s="65" t="s">
        <v>5</v>
      </c>
      <c r="B117" s="66">
        <v>58</v>
      </c>
      <c r="C117" s="66">
        <v>63</v>
      </c>
      <c r="D117" s="67">
        <v>45</v>
      </c>
      <c r="E117" s="67">
        <v>98</v>
      </c>
      <c r="F117" s="67">
        <v>59</v>
      </c>
      <c r="G117" s="67">
        <v>48</v>
      </c>
      <c r="H117" s="70">
        <v>44</v>
      </c>
      <c r="I117" s="64">
        <f t="shared" si="1"/>
        <v>59.285714285714285</v>
      </c>
    </row>
    <row r="118" spans="1:9" ht="15">
      <c r="A118" s="65" t="s">
        <v>205</v>
      </c>
      <c r="B118" s="66">
        <v>2</v>
      </c>
      <c r="C118" s="66">
        <v>1</v>
      </c>
      <c r="D118" s="67">
        <v>0</v>
      </c>
      <c r="E118" s="67">
        <v>0</v>
      </c>
      <c r="F118" s="67">
        <v>0</v>
      </c>
      <c r="G118" s="67">
        <v>2</v>
      </c>
      <c r="H118" s="70">
        <v>0</v>
      </c>
      <c r="I118" s="64">
        <f t="shared" si="1"/>
        <v>0.7142857142857143</v>
      </c>
    </row>
    <row r="119" spans="1:9" ht="15">
      <c r="A119" s="65" t="s">
        <v>206</v>
      </c>
      <c r="B119" s="66">
        <v>0</v>
      </c>
      <c r="C119" s="66">
        <v>3</v>
      </c>
      <c r="D119" s="67">
        <v>2</v>
      </c>
      <c r="E119" s="67">
        <v>2</v>
      </c>
      <c r="F119" s="67">
        <v>5</v>
      </c>
      <c r="G119" s="67">
        <v>10</v>
      </c>
      <c r="H119" s="70">
        <v>5</v>
      </c>
      <c r="I119" s="64">
        <f t="shared" si="1"/>
        <v>3.857142857142857</v>
      </c>
    </row>
    <row r="120" spans="1:9" ht="15">
      <c r="A120" s="65" t="s">
        <v>124</v>
      </c>
      <c r="B120" s="66">
        <v>2</v>
      </c>
      <c r="C120" s="66">
        <v>0</v>
      </c>
      <c r="D120" s="67">
        <v>2</v>
      </c>
      <c r="E120" s="67">
        <v>4</v>
      </c>
      <c r="F120" s="67">
        <v>0</v>
      </c>
      <c r="G120" s="67">
        <v>1</v>
      </c>
      <c r="H120" s="70">
        <v>1</v>
      </c>
      <c r="I120" s="64">
        <f t="shared" si="1"/>
        <v>1.4285714285714286</v>
      </c>
    </row>
    <row r="121" spans="1:9" ht="15">
      <c r="A121" s="65" t="s">
        <v>122</v>
      </c>
      <c r="B121" s="66">
        <v>2</v>
      </c>
      <c r="C121" s="66">
        <v>0</v>
      </c>
      <c r="D121" s="67">
        <v>0</v>
      </c>
      <c r="E121" s="67">
        <v>1</v>
      </c>
      <c r="F121" s="67">
        <v>0</v>
      </c>
      <c r="G121" s="67">
        <v>0</v>
      </c>
      <c r="H121" s="70">
        <v>0</v>
      </c>
      <c r="I121" s="64">
        <f t="shared" si="1"/>
        <v>0.42857142857142855</v>
      </c>
    </row>
    <row r="122" spans="1:9" ht="15">
      <c r="A122" s="65" t="s">
        <v>99</v>
      </c>
      <c r="B122" s="66">
        <v>0</v>
      </c>
      <c r="C122" s="66">
        <v>0</v>
      </c>
      <c r="D122" s="67">
        <v>0</v>
      </c>
      <c r="E122" s="67">
        <v>1</v>
      </c>
      <c r="F122" s="67">
        <v>0</v>
      </c>
      <c r="G122" s="67">
        <v>0</v>
      </c>
      <c r="H122" s="70">
        <v>0</v>
      </c>
      <c r="I122" s="64">
        <f t="shared" si="1"/>
        <v>0.14285714285714285</v>
      </c>
    </row>
    <row r="123" spans="1:9" ht="15">
      <c r="A123" s="65" t="s">
        <v>39</v>
      </c>
      <c r="B123" s="66">
        <f>5+8</f>
        <v>13</v>
      </c>
      <c r="C123" s="66">
        <v>7</v>
      </c>
      <c r="D123" s="67">
        <v>3</v>
      </c>
      <c r="E123" s="67">
        <v>0</v>
      </c>
      <c r="F123" s="67">
        <v>18</v>
      </c>
      <c r="G123" s="67">
        <v>0</v>
      </c>
      <c r="H123" s="70">
        <v>0</v>
      </c>
      <c r="I123" s="64">
        <f t="shared" si="1"/>
        <v>5.857142857142857</v>
      </c>
    </row>
    <row r="124" spans="1:9" ht="15">
      <c r="A124" s="65" t="s">
        <v>207</v>
      </c>
      <c r="B124" s="66">
        <v>1</v>
      </c>
      <c r="C124" s="66">
        <v>1</v>
      </c>
      <c r="D124" s="67">
        <v>2</v>
      </c>
      <c r="E124" s="67">
        <v>1</v>
      </c>
      <c r="F124" s="67">
        <v>0</v>
      </c>
      <c r="G124" s="67">
        <v>0</v>
      </c>
      <c r="H124" s="70">
        <v>0</v>
      </c>
      <c r="I124" s="64">
        <f t="shared" si="1"/>
        <v>0.7142857142857143</v>
      </c>
    </row>
    <row r="125" spans="1:9" ht="15">
      <c r="A125" s="65" t="s">
        <v>208</v>
      </c>
      <c r="B125" s="66">
        <v>0</v>
      </c>
      <c r="C125" s="66">
        <v>1</v>
      </c>
      <c r="D125" s="67">
        <v>0</v>
      </c>
      <c r="E125" s="67">
        <v>1</v>
      </c>
      <c r="F125" s="67">
        <v>0</v>
      </c>
      <c r="G125" s="67">
        <v>0</v>
      </c>
      <c r="H125" s="70">
        <v>0</v>
      </c>
      <c r="I125" s="64">
        <f t="shared" si="1"/>
        <v>0.2857142857142857</v>
      </c>
    </row>
    <row r="126" spans="1:9" ht="15">
      <c r="A126" s="65" t="s">
        <v>35</v>
      </c>
      <c r="B126" s="66">
        <v>39</v>
      </c>
      <c r="C126" s="66">
        <v>42</v>
      </c>
      <c r="D126" s="67">
        <v>66</v>
      </c>
      <c r="E126" s="67">
        <v>75</v>
      </c>
      <c r="F126" s="67">
        <v>49</v>
      </c>
      <c r="G126" s="67">
        <v>55</v>
      </c>
      <c r="H126" s="70">
        <v>61</v>
      </c>
      <c r="I126" s="64">
        <f t="shared" si="1"/>
        <v>55.285714285714285</v>
      </c>
    </row>
    <row r="127" spans="1:9" ht="15">
      <c r="A127" s="65" t="s">
        <v>209</v>
      </c>
      <c r="B127" s="66">
        <v>2</v>
      </c>
      <c r="C127" s="66">
        <v>0</v>
      </c>
      <c r="D127" s="67">
        <v>0</v>
      </c>
      <c r="E127" s="67">
        <v>0</v>
      </c>
      <c r="F127" s="67">
        <v>0</v>
      </c>
      <c r="G127" s="67">
        <v>0</v>
      </c>
      <c r="H127" s="70">
        <v>0</v>
      </c>
      <c r="I127" s="64">
        <f t="shared" si="1"/>
        <v>0.2857142857142857</v>
      </c>
    </row>
    <row r="128" spans="1:9" ht="15">
      <c r="A128" s="65" t="s">
        <v>114</v>
      </c>
      <c r="B128" s="66">
        <f>2+5</f>
        <v>7</v>
      </c>
      <c r="C128" s="66">
        <v>7</v>
      </c>
      <c r="D128" s="67">
        <v>2</v>
      </c>
      <c r="E128" s="67">
        <v>0</v>
      </c>
      <c r="F128" s="67">
        <v>0</v>
      </c>
      <c r="G128" s="67">
        <v>0</v>
      </c>
      <c r="H128" s="70">
        <v>0</v>
      </c>
      <c r="I128" s="64">
        <f t="shared" si="1"/>
        <v>2.2857142857142856</v>
      </c>
    </row>
    <row r="129" spans="1:9" ht="15">
      <c r="A129" s="65" t="s">
        <v>36</v>
      </c>
      <c r="B129" s="66">
        <v>1</v>
      </c>
      <c r="C129" s="66">
        <v>0</v>
      </c>
      <c r="D129" s="67">
        <v>1</v>
      </c>
      <c r="E129" s="67">
        <v>0</v>
      </c>
      <c r="F129" s="67">
        <v>1</v>
      </c>
      <c r="G129" s="67">
        <v>0</v>
      </c>
      <c r="H129" s="70">
        <v>1</v>
      </c>
      <c r="I129" s="64">
        <f t="shared" si="1"/>
        <v>0.5714285714285714</v>
      </c>
    </row>
    <row r="130" spans="1:9" ht="15">
      <c r="A130" s="65" t="s">
        <v>11</v>
      </c>
      <c r="B130" s="66">
        <v>69</v>
      </c>
      <c r="C130" s="66">
        <v>40</v>
      </c>
      <c r="D130" s="67">
        <v>60</v>
      </c>
      <c r="E130" s="67">
        <v>60</v>
      </c>
      <c r="F130" s="67">
        <v>40</v>
      </c>
      <c r="G130" s="67">
        <v>33</v>
      </c>
      <c r="H130" s="70">
        <v>36</v>
      </c>
      <c r="I130" s="64">
        <f t="shared" si="1"/>
        <v>48.285714285714285</v>
      </c>
    </row>
    <row r="131" spans="1:9" ht="15">
      <c r="A131" s="65" t="s">
        <v>10</v>
      </c>
      <c r="B131" s="66">
        <v>82</v>
      </c>
      <c r="C131" s="66">
        <v>85</v>
      </c>
      <c r="D131" s="67">
        <v>82</v>
      </c>
      <c r="E131" s="67">
        <v>98</v>
      </c>
      <c r="F131" s="67">
        <v>59</v>
      </c>
      <c r="G131" s="67">
        <v>75</v>
      </c>
      <c r="H131" s="70">
        <v>71</v>
      </c>
      <c r="I131" s="64">
        <f t="shared" si="1"/>
        <v>78.85714285714286</v>
      </c>
    </row>
    <row r="132" spans="1:9" ht="15.75" thickBot="1">
      <c r="A132" s="74" t="s">
        <v>88</v>
      </c>
      <c r="B132" s="75">
        <v>1</v>
      </c>
      <c r="C132" s="75">
        <v>0</v>
      </c>
      <c r="D132" s="76">
        <v>0</v>
      </c>
      <c r="E132" s="76">
        <v>0</v>
      </c>
      <c r="F132" s="76">
        <v>0</v>
      </c>
      <c r="G132" s="76">
        <v>0</v>
      </c>
      <c r="H132" s="77">
        <v>0</v>
      </c>
      <c r="I132" s="85">
        <f t="shared" si="1"/>
        <v>0.14285714285714285</v>
      </c>
    </row>
    <row r="133" spans="1:11" ht="15.75" thickBot="1">
      <c r="A133" s="78" t="s">
        <v>210</v>
      </c>
      <c r="B133" s="79">
        <f>SUM(B5:B132)</f>
        <v>2335</v>
      </c>
      <c r="C133" s="79">
        <f aca="true" t="shared" si="2" ref="C133:H133">SUM(C5:C132)</f>
        <v>2085</v>
      </c>
      <c r="D133" s="79">
        <f t="shared" si="2"/>
        <v>2229</v>
      </c>
      <c r="E133" s="79">
        <f t="shared" si="2"/>
        <v>2824</v>
      </c>
      <c r="F133" s="79">
        <f t="shared" si="2"/>
        <v>2332</v>
      </c>
      <c r="G133" s="79">
        <f t="shared" si="2"/>
        <v>1979</v>
      </c>
      <c r="H133" s="79">
        <f t="shared" si="2"/>
        <v>1860</v>
      </c>
      <c r="I133" s="86">
        <f>SUM(I5:I132)</f>
        <v>2234.857142857141</v>
      </c>
      <c r="K133" s="80"/>
    </row>
    <row r="134" ht="15">
      <c r="I134" s="84"/>
    </row>
    <row r="135" ht="105">
      <c r="A135" s="81" t="s">
        <v>211</v>
      </c>
    </row>
    <row r="136" ht="15">
      <c r="A136" s="81"/>
    </row>
    <row r="137" ht="45">
      <c r="A137" s="82" t="s">
        <v>212</v>
      </c>
    </row>
    <row r="138" ht="15">
      <c r="A138" s="82"/>
    </row>
    <row r="139" ht="45">
      <c r="A139" s="83" t="s">
        <v>213</v>
      </c>
    </row>
    <row r="141" ht="15">
      <c r="A141" s="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H72" sqref="H72"/>
    </sheetView>
  </sheetViews>
  <sheetFormatPr defaultColWidth="9.140625" defaultRowHeight="15"/>
  <cols>
    <col min="1" max="1" width="58.28125" style="1" customWidth="1"/>
    <col min="2" max="2" width="3.7109375" style="1" bestFit="1" customWidth="1"/>
    <col min="3" max="3" width="5.57421875" style="1" bestFit="1" customWidth="1"/>
    <col min="4" max="4" width="3.7109375" style="1" bestFit="1" customWidth="1"/>
    <col min="5" max="5" width="5.57421875" style="1" bestFit="1" customWidth="1"/>
    <col min="6" max="6" width="3.7109375" style="1" bestFit="1" customWidth="1"/>
    <col min="7" max="7" width="5.57421875" style="1" bestFit="1" customWidth="1"/>
    <col min="8" max="8" width="7.140625" style="31" bestFit="1" customWidth="1"/>
    <col min="9" max="12" width="7.140625" style="31" customWidth="1"/>
    <col min="13" max="248" width="9.140625" style="1" customWidth="1"/>
    <col min="249" max="249" width="58.28125" style="1" customWidth="1"/>
    <col min="250" max="250" width="3.7109375" style="1" bestFit="1" customWidth="1"/>
    <col min="251" max="251" width="5.57421875" style="1" bestFit="1" customWidth="1"/>
    <col min="252" max="252" width="3.7109375" style="1" bestFit="1" customWidth="1"/>
    <col min="253" max="253" width="5.57421875" style="1" bestFit="1" customWidth="1"/>
    <col min="254" max="254" width="3.7109375" style="1" bestFit="1" customWidth="1"/>
    <col min="255" max="255" width="5.57421875" style="1" bestFit="1" customWidth="1"/>
    <col min="256" max="16384" width="3.7109375" style="1" bestFit="1" customWidth="1"/>
  </cols>
  <sheetData>
    <row r="1" ht="15">
      <c r="A1" s="87" t="s">
        <v>130</v>
      </c>
    </row>
    <row r="2" ht="15">
      <c r="A2" s="4" t="s">
        <v>131</v>
      </c>
    </row>
    <row r="3" ht="15.75" thickBot="1"/>
    <row r="4" spans="1:12" ht="15.75" thickBot="1">
      <c r="A4" s="88" t="s">
        <v>214</v>
      </c>
      <c r="B4" s="203">
        <v>43282</v>
      </c>
      <c r="C4" s="204"/>
      <c r="D4" s="203">
        <v>43252</v>
      </c>
      <c r="E4" s="204"/>
      <c r="F4" s="203">
        <v>43221</v>
      </c>
      <c r="G4" s="204"/>
      <c r="H4" s="89" t="s">
        <v>133</v>
      </c>
      <c r="I4" s="114"/>
      <c r="J4" s="114"/>
      <c r="K4" s="114"/>
      <c r="L4" s="114"/>
    </row>
    <row r="5" spans="1:12" ht="15">
      <c r="A5" s="90" t="s">
        <v>59</v>
      </c>
      <c r="B5" s="91"/>
      <c r="C5" s="92">
        <v>0</v>
      </c>
      <c r="D5" s="91"/>
      <c r="E5" s="92">
        <v>0</v>
      </c>
      <c r="F5" s="91"/>
      <c r="G5" s="92">
        <v>0</v>
      </c>
      <c r="H5" s="115">
        <f>((C5+E5+G5)/3)</f>
        <v>0</v>
      </c>
      <c r="I5" s="94"/>
      <c r="J5" s="94"/>
      <c r="K5" s="94"/>
      <c r="L5" s="94"/>
    </row>
    <row r="6" spans="1:12" ht="15">
      <c r="A6" s="90" t="s">
        <v>215</v>
      </c>
      <c r="B6" s="91"/>
      <c r="C6" s="92">
        <v>0</v>
      </c>
      <c r="D6" s="91"/>
      <c r="E6" s="92">
        <v>0</v>
      </c>
      <c r="F6" s="91"/>
      <c r="G6" s="92">
        <v>0</v>
      </c>
      <c r="H6" s="116">
        <f aca="true" t="shared" si="0" ref="H6:H69">((C6+E6+G6)/3)</f>
        <v>0</v>
      </c>
      <c r="I6" s="94"/>
      <c r="J6" s="94"/>
      <c r="K6" s="94"/>
      <c r="L6" s="94"/>
    </row>
    <row r="7" spans="1:12" ht="15">
      <c r="A7" s="90" t="s">
        <v>216</v>
      </c>
      <c r="B7" s="91"/>
      <c r="C7" s="92">
        <v>0</v>
      </c>
      <c r="D7" s="91"/>
      <c r="E7" s="92">
        <v>0</v>
      </c>
      <c r="F7" s="91"/>
      <c r="G7" s="92">
        <v>0</v>
      </c>
      <c r="H7" s="116">
        <f t="shared" si="0"/>
        <v>0</v>
      </c>
      <c r="I7" s="94"/>
      <c r="J7" s="94"/>
      <c r="K7" s="94"/>
      <c r="L7" s="94"/>
    </row>
    <row r="8" spans="1:12" ht="15" customHeight="1">
      <c r="A8" s="90" t="s">
        <v>93</v>
      </c>
      <c r="B8" s="95"/>
      <c r="C8" s="92">
        <v>160</v>
      </c>
      <c r="D8" s="95"/>
      <c r="E8" s="92">
        <v>102</v>
      </c>
      <c r="F8" s="95"/>
      <c r="G8" s="92">
        <v>21</v>
      </c>
      <c r="H8" s="116">
        <f t="shared" si="0"/>
        <v>94.33333333333333</v>
      </c>
      <c r="I8" s="94"/>
      <c r="J8" s="94"/>
      <c r="K8" s="94"/>
      <c r="L8" s="94"/>
    </row>
    <row r="9" spans="1:12" ht="15">
      <c r="A9" s="96" t="s">
        <v>129</v>
      </c>
      <c r="B9" s="95"/>
      <c r="C9" s="92">
        <v>5</v>
      </c>
      <c r="D9" s="95"/>
      <c r="E9" s="92">
        <v>1</v>
      </c>
      <c r="F9" s="95"/>
      <c r="G9" s="92">
        <v>0</v>
      </c>
      <c r="H9" s="116">
        <f t="shared" si="0"/>
        <v>2</v>
      </c>
      <c r="I9" s="94"/>
      <c r="J9" s="94"/>
      <c r="K9" s="94"/>
      <c r="L9" s="94"/>
    </row>
    <row r="10" spans="1:12" ht="15">
      <c r="A10" s="90" t="s">
        <v>217</v>
      </c>
      <c r="B10" s="95"/>
      <c r="C10" s="92">
        <v>0</v>
      </c>
      <c r="D10" s="95"/>
      <c r="E10" s="92">
        <v>0</v>
      </c>
      <c r="F10" s="95"/>
      <c r="G10" s="92">
        <v>0</v>
      </c>
      <c r="H10" s="116">
        <f t="shared" si="0"/>
        <v>0</v>
      </c>
      <c r="I10" s="94"/>
      <c r="J10" s="94"/>
      <c r="K10" s="94"/>
      <c r="L10" s="94"/>
    </row>
    <row r="11" spans="1:12" ht="15">
      <c r="A11" s="96" t="s">
        <v>2</v>
      </c>
      <c r="B11" s="95"/>
      <c r="C11" s="92">
        <v>0</v>
      </c>
      <c r="D11" s="95"/>
      <c r="E11" s="92">
        <v>4</v>
      </c>
      <c r="F11" s="95"/>
      <c r="G11" s="92">
        <v>1</v>
      </c>
      <c r="H11" s="116">
        <f t="shared" si="0"/>
        <v>1.6666666666666667</v>
      </c>
      <c r="I11" s="94"/>
      <c r="J11" s="94"/>
      <c r="K11" s="94"/>
      <c r="L11" s="94"/>
    </row>
    <row r="12" spans="1:12" ht="15">
      <c r="A12" s="96" t="s">
        <v>25</v>
      </c>
      <c r="B12" s="95"/>
      <c r="C12" s="92">
        <v>112</v>
      </c>
      <c r="D12" s="95"/>
      <c r="E12" s="92">
        <v>26</v>
      </c>
      <c r="F12" s="95"/>
      <c r="G12" s="92">
        <v>10</v>
      </c>
      <c r="H12" s="116">
        <f t="shared" si="0"/>
        <v>49.333333333333336</v>
      </c>
      <c r="I12" s="94"/>
      <c r="J12" s="94"/>
      <c r="K12" s="94"/>
      <c r="L12" s="94"/>
    </row>
    <row r="13" spans="1:12" ht="15">
      <c r="A13" s="96" t="s">
        <v>23</v>
      </c>
      <c r="B13" s="95"/>
      <c r="C13" s="92">
        <v>0</v>
      </c>
      <c r="D13" s="95"/>
      <c r="E13" s="92">
        <v>0</v>
      </c>
      <c r="F13" s="95"/>
      <c r="G13" s="92">
        <v>2</v>
      </c>
      <c r="H13" s="116">
        <f t="shared" si="0"/>
        <v>0.6666666666666666</v>
      </c>
      <c r="I13" s="94"/>
      <c r="J13" s="94"/>
      <c r="K13" s="94"/>
      <c r="L13" s="94"/>
    </row>
    <row r="14" spans="1:12" ht="15">
      <c r="A14" s="96" t="s">
        <v>33</v>
      </c>
      <c r="B14" s="91"/>
      <c r="C14" s="92">
        <v>75</v>
      </c>
      <c r="D14" s="91"/>
      <c r="E14" s="92">
        <v>50</v>
      </c>
      <c r="F14" s="91"/>
      <c r="G14" s="92">
        <v>62</v>
      </c>
      <c r="H14" s="116">
        <f t="shared" si="0"/>
        <v>62.333333333333336</v>
      </c>
      <c r="I14" s="94"/>
      <c r="J14" s="94"/>
      <c r="K14" s="94"/>
      <c r="L14" s="94"/>
    </row>
    <row r="15" spans="1:12" ht="15">
      <c r="A15" s="90" t="s">
        <v>83</v>
      </c>
      <c r="B15" s="97"/>
      <c r="C15" s="92">
        <v>18</v>
      </c>
      <c r="D15" s="97"/>
      <c r="E15" s="92">
        <v>20</v>
      </c>
      <c r="F15" s="97"/>
      <c r="G15" s="92">
        <v>6</v>
      </c>
      <c r="H15" s="116">
        <f t="shared" si="0"/>
        <v>14.666666666666666</v>
      </c>
      <c r="I15" s="94"/>
      <c r="J15" s="94"/>
      <c r="K15" s="94"/>
      <c r="L15" s="94"/>
    </row>
    <row r="16" spans="1:12" ht="15">
      <c r="A16" s="90" t="s">
        <v>45</v>
      </c>
      <c r="B16" s="97"/>
      <c r="C16" s="92">
        <v>2</v>
      </c>
      <c r="D16" s="97"/>
      <c r="E16" s="92">
        <v>1</v>
      </c>
      <c r="F16" s="97"/>
      <c r="G16" s="92">
        <v>0</v>
      </c>
      <c r="H16" s="116">
        <f t="shared" si="0"/>
        <v>1</v>
      </c>
      <c r="I16" s="94"/>
      <c r="J16" s="94"/>
      <c r="K16" s="94"/>
      <c r="L16" s="94"/>
    </row>
    <row r="17" spans="1:12" ht="15">
      <c r="A17" s="90" t="s">
        <v>218</v>
      </c>
      <c r="B17" s="97"/>
      <c r="C17" s="92">
        <v>0</v>
      </c>
      <c r="D17" s="97"/>
      <c r="E17" s="92">
        <v>2</v>
      </c>
      <c r="F17" s="97"/>
      <c r="G17" s="92">
        <v>0</v>
      </c>
      <c r="H17" s="116">
        <f t="shared" si="0"/>
        <v>0.6666666666666666</v>
      </c>
      <c r="I17" s="94"/>
      <c r="J17" s="94"/>
      <c r="K17" s="94"/>
      <c r="L17" s="94"/>
    </row>
    <row r="18" spans="1:12" ht="15">
      <c r="A18" s="90" t="s">
        <v>108</v>
      </c>
      <c r="B18" s="97"/>
      <c r="C18" s="92">
        <v>5</v>
      </c>
      <c r="D18" s="97"/>
      <c r="E18" s="92">
        <v>6</v>
      </c>
      <c r="F18" s="97"/>
      <c r="G18" s="92">
        <v>4</v>
      </c>
      <c r="H18" s="116">
        <f t="shared" si="0"/>
        <v>5</v>
      </c>
      <c r="I18" s="94"/>
      <c r="J18" s="94"/>
      <c r="K18" s="94"/>
      <c r="L18" s="94"/>
    </row>
    <row r="19" spans="1:12" ht="15">
      <c r="A19" s="90" t="s">
        <v>219</v>
      </c>
      <c r="B19" s="97"/>
      <c r="C19" s="92">
        <v>0</v>
      </c>
      <c r="D19" s="97"/>
      <c r="E19" s="92">
        <v>0</v>
      </c>
      <c r="F19" s="97"/>
      <c r="G19" s="92">
        <v>0</v>
      </c>
      <c r="H19" s="116">
        <f t="shared" si="0"/>
        <v>0</v>
      </c>
      <c r="I19" s="94"/>
      <c r="J19" s="94"/>
      <c r="K19" s="94"/>
      <c r="L19" s="94"/>
    </row>
    <row r="20" spans="1:12" ht="15">
      <c r="A20" s="90" t="s">
        <v>22</v>
      </c>
      <c r="B20" s="97"/>
      <c r="C20" s="92">
        <v>8</v>
      </c>
      <c r="D20" s="97"/>
      <c r="E20" s="92">
        <v>15</v>
      </c>
      <c r="F20" s="97"/>
      <c r="G20" s="92">
        <v>4</v>
      </c>
      <c r="H20" s="116">
        <f t="shared" si="0"/>
        <v>9</v>
      </c>
      <c r="I20" s="94"/>
      <c r="J20" s="94"/>
      <c r="K20" s="94"/>
      <c r="L20" s="94"/>
    </row>
    <row r="21" spans="1:12" ht="15">
      <c r="A21" s="90" t="s">
        <v>101</v>
      </c>
      <c r="B21" s="91"/>
      <c r="C21" s="92">
        <v>0</v>
      </c>
      <c r="D21" s="91"/>
      <c r="E21" s="92">
        <v>0</v>
      </c>
      <c r="F21" s="91"/>
      <c r="G21" s="92">
        <v>0</v>
      </c>
      <c r="H21" s="116">
        <f t="shared" si="0"/>
        <v>0</v>
      </c>
      <c r="I21" s="94"/>
      <c r="J21" s="94"/>
      <c r="K21" s="94"/>
      <c r="L21" s="94"/>
    </row>
    <row r="22" spans="1:12" ht="15">
      <c r="A22" s="90" t="s">
        <v>220</v>
      </c>
      <c r="B22" s="97"/>
      <c r="C22" s="92">
        <v>0</v>
      </c>
      <c r="D22" s="97"/>
      <c r="E22" s="92">
        <v>0</v>
      </c>
      <c r="F22" s="97"/>
      <c r="G22" s="92">
        <v>0</v>
      </c>
      <c r="H22" s="116">
        <f t="shared" si="0"/>
        <v>0</v>
      </c>
      <c r="I22" s="94"/>
      <c r="J22" s="94"/>
      <c r="K22" s="94"/>
      <c r="L22" s="94"/>
    </row>
    <row r="23" spans="1:12" ht="15">
      <c r="A23" s="90" t="s">
        <v>40</v>
      </c>
      <c r="B23" s="91"/>
      <c r="C23" s="92">
        <v>62</v>
      </c>
      <c r="D23" s="91"/>
      <c r="E23" s="92">
        <v>60</v>
      </c>
      <c r="F23" s="91"/>
      <c r="G23" s="92">
        <v>71</v>
      </c>
      <c r="H23" s="116">
        <f t="shared" si="0"/>
        <v>64.33333333333333</v>
      </c>
      <c r="I23" s="94"/>
      <c r="J23" s="94"/>
      <c r="K23" s="94"/>
      <c r="L23" s="94"/>
    </row>
    <row r="24" spans="1:12" ht="15">
      <c r="A24" s="90" t="s">
        <v>73</v>
      </c>
      <c r="B24" s="97"/>
      <c r="C24" s="92">
        <v>8</v>
      </c>
      <c r="D24" s="97"/>
      <c r="E24" s="92">
        <v>4</v>
      </c>
      <c r="F24" s="97"/>
      <c r="G24" s="92">
        <v>11</v>
      </c>
      <c r="H24" s="116">
        <f t="shared" si="0"/>
        <v>7.666666666666667</v>
      </c>
      <c r="I24" s="94"/>
      <c r="J24" s="94"/>
      <c r="K24" s="94"/>
      <c r="L24" s="94"/>
    </row>
    <row r="25" spans="1:12" ht="15">
      <c r="A25" s="90" t="s">
        <v>85</v>
      </c>
      <c r="B25" s="97"/>
      <c r="C25" s="92">
        <v>3</v>
      </c>
      <c r="D25" s="97"/>
      <c r="E25" s="92">
        <v>4</v>
      </c>
      <c r="F25" s="97"/>
      <c r="G25" s="92">
        <v>0</v>
      </c>
      <c r="H25" s="116">
        <f t="shared" si="0"/>
        <v>2.3333333333333335</v>
      </c>
      <c r="I25" s="94"/>
      <c r="J25" s="94"/>
      <c r="K25" s="94"/>
      <c r="L25" s="94"/>
    </row>
    <row r="26" spans="1:12" ht="15">
      <c r="A26" s="96" t="s">
        <v>72</v>
      </c>
      <c r="B26" s="97"/>
      <c r="C26" s="92">
        <v>0</v>
      </c>
      <c r="D26" s="97"/>
      <c r="E26" s="92">
        <v>1</v>
      </c>
      <c r="F26" s="97"/>
      <c r="G26" s="92">
        <v>3</v>
      </c>
      <c r="H26" s="116">
        <f t="shared" si="0"/>
        <v>1.3333333333333333</v>
      </c>
      <c r="I26" s="94"/>
      <c r="J26" s="94"/>
      <c r="K26" s="94"/>
      <c r="L26" s="94"/>
    </row>
    <row r="27" spans="1:12" ht="15">
      <c r="A27" s="90" t="s">
        <v>21</v>
      </c>
      <c r="B27" s="97"/>
      <c r="C27" s="92">
        <v>21</v>
      </c>
      <c r="D27" s="97"/>
      <c r="E27" s="92">
        <v>25</v>
      </c>
      <c r="F27" s="97"/>
      <c r="G27" s="92">
        <v>15</v>
      </c>
      <c r="H27" s="116">
        <f t="shared" si="0"/>
        <v>20.333333333333332</v>
      </c>
      <c r="I27" s="94"/>
      <c r="J27" s="94"/>
      <c r="K27" s="94"/>
      <c r="L27" s="94"/>
    </row>
    <row r="28" spans="1:12" ht="15" customHeight="1">
      <c r="A28" s="90" t="s">
        <v>221</v>
      </c>
      <c r="B28" s="201">
        <f>SUM(C28:C64)</f>
        <v>1514</v>
      </c>
      <c r="C28" s="98">
        <v>128</v>
      </c>
      <c r="D28" s="201">
        <f>SUM(E28:E64)</f>
        <v>1400</v>
      </c>
      <c r="E28" s="98">
        <v>40</v>
      </c>
      <c r="F28" s="201">
        <f>SUM(G28:G64)</f>
        <v>1555</v>
      </c>
      <c r="G28" s="98">
        <v>92</v>
      </c>
      <c r="H28" s="116">
        <f t="shared" si="0"/>
        <v>86.66666666666667</v>
      </c>
      <c r="I28" s="94"/>
      <c r="J28" s="94"/>
      <c r="K28" s="94"/>
      <c r="L28" s="94"/>
    </row>
    <row r="29" spans="1:12" ht="15" customHeight="1">
      <c r="A29" s="90" t="s">
        <v>19</v>
      </c>
      <c r="B29" s="202"/>
      <c r="C29" s="92">
        <v>40</v>
      </c>
      <c r="D29" s="202"/>
      <c r="E29" s="92">
        <v>27</v>
      </c>
      <c r="F29" s="202"/>
      <c r="G29" s="92">
        <v>56</v>
      </c>
      <c r="H29" s="116">
        <f t="shared" si="0"/>
        <v>41</v>
      </c>
      <c r="I29" s="94"/>
      <c r="J29" s="94"/>
      <c r="K29" s="94"/>
      <c r="L29" s="94"/>
    </row>
    <row r="30" spans="1:12" ht="15" customHeight="1">
      <c r="A30" s="90" t="s">
        <v>49</v>
      </c>
      <c r="B30" s="202"/>
      <c r="C30" s="92">
        <v>43</v>
      </c>
      <c r="D30" s="202"/>
      <c r="E30" s="92">
        <v>38</v>
      </c>
      <c r="F30" s="202"/>
      <c r="G30" s="92">
        <v>44</v>
      </c>
      <c r="H30" s="116">
        <f t="shared" si="0"/>
        <v>41.666666666666664</v>
      </c>
      <c r="I30" s="94"/>
      <c r="J30" s="94"/>
      <c r="K30" s="94"/>
      <c r="L30" s="94"/>
    </row>
    <row r="31" spans="1:12" ht="15" customHeight="1">
      <c r="A31" s="90" t="s">
        <v>53</v>
      </c>
      <c r="B31" s="202"/>
      <c r="C31" s="92">
        <v>42</v>
      </c>
      <c r="D31" s="202"/>
      <c r="E31" s="92">
        <v>38</v>
      </c>
      <c r="F31" s="202"/>
      <c r="G31" s="92">
        <v>39</v>
      </c>
      <c r="H31" s="116">
        <f t="shared" si="0"/>
        <v>39.666666666666664</v>
      </c>
      <c r="I31" s="94"/>
      <c r="J31" s="94"/>
      <c r="K31" s="94"/>
      <c r="L31" s="94"/>
    </row>
    <row r="32" spans="1:12" ht="15" customHeight="1">
      <c r="A32" s="90" t="s">
        <v>222</v>
      </c>
      <c r="B32" s="202"/>
      <c r="C32" s="92">
        <v>3</v>
      </c>
      <c r="D32" s="202"/>
      <c r="E32" s="92">
        <v>4</v>
      </c>
      <c r="F32" s="202"/>
      <c r="G32" s="92">
        <v>5</v>
      </c>
      <c r="H32" s="116">
        <f t="shared" si="0"/>
        <v>4</v>
      </c>
      <c r="I32" s="94"/>
      <c r="J32" s="94"/>
      <c r="K32" s="94"/>
      <c r="L32" s="94"/>
    </row>
    <row r="33" spans="1:12" ht="15" customHeight="1">
      <c r="A33" s="90" t="s">
        <v>58</v>
      </c>
      <c r="B33" s="202"/>
      <c r="C33" s="92">
        <v>17</v>
      </c>
      <c r="D33" s="202"/>
      <c r="E33" s="92">
        <v>23</v>
      </c>
      <c r="F33" s="202"/>
      <c r="G33" s="92">
        <v>34</v>
      </c>
      <c r="H33" s="116">
        <f t="shared" si="0"/>
        <v>24.666666666666668</v>
      </c>
      <c r="I33" s="94"/>
      <c r="J33" s="94"/>
      <c r="K33" s="94"/>
      <c r="L33" s="94"/>
    </row>
    <row r="34" spans="1:12" ht="15" customHeight="1">
      <c r="A34" s="90" t="s">
        <v>78</v>
      </c>
      <c r="B34" s="202"/>
      <c r="C34" s="92">
        <v>37</v>
      </c>
      <c r="D34" s="202"/>
      <c r="E34" s="92">
        <v>40</v>
      </c>
      <c r="F34" s="202"/>
      <c r="G34" s="92">
        <v>40</v>
      </c>
      <c r="H34" s="116">
        <f t="shared" si="0"/>
        <v>39</v>
      </c>
      <c r="I34" s="94"/>
      <c r="J34" s="94"/>
      <c r="K34" s="94"/>
      <c r="L34" s="94"/>
    </row>
    <row r="35" spans="1:12" ht="15" customHeight="1">
      <c r="A35" s="90" t="s">
        <v>61</v>
      </c>
      <c r="B35" s="202"/>
      <c r="C35" s="92">
        <v>27</v>
      </c>
      <c r="D35" s="202"/>
      <c r="E35" s="92">
        <v>24</v>
      </c>
      <c r="F35" s="202"/>
      <c r="G35" s="92">
        <v>21</v>
      </c>
      <c r="H35" s="116">
        <f t="shared" si="0"/>
        <v>24</v>
      </c>
      <c r="I35" s="94"/>
      <c r="J35" s="94"/>
      <c r="K35" s="94"/>
      <c r="L35" s="94"/>
    </row>
    <row r="36" spans="1:12" ht="15" customHeight="1">
      <c r="A36" s="90" t="s">
        <v>109</v>
      </c>
      <c r="B36" s="202"/>
      <c r="C36" s="92">
        <v>3</v>
      </c>
      <c r="D36" s="202"/>
      <c r="E36" s="92">
        <v>20</v>
      </c>
      <c r="F36" s="202"/>
      <c r="G36" s="92">
        <v>13</v>
      </c>
      <c r="H36" s="116">
        <f t="shared" si="0"/>
        <v>12</v>
      </c>
      <c r="I36" s="94"/>
      <c r="J36" s="94"/>
      <c r="K36" s="94"/>
      <c r="L36" s="94"/>
    </row>
    <row r="37" spans="1:12" ht="15" customHeight="1">
      <c r="A37" s="90" t="s">
        <v>20</v>
      </c>
      <c r="B37" s="202"/>
      <c r="C37" s="92">
        <v>34</v>
      </c>
      <c r="D37" s="202"/>
      <c r="E37" s="92">
        <v>36</v>
      </c>
      <c r="F37" s="202"/>
      <c r="G37" s="92">
        <v>39</v>
      </c>
      <c r="H37" s="116">
        <f t="shared" si="0"/>
        <v>36.333333333333336</v>
      </c>
      <c r="I37" s="94"/>
      <c r="J37" s="94"/>
      <c r="K37" s="94"/>
      <c r="L37" s="94"/>
    </row>
    <row r="38" spans="1:12" ht="15" customHeight="1">
      <c r="A38" s="90" t="s">
        <v>75</v>
      </c>
      <c r="B38" s="202"/>
      <c r="C38" s="92">
        <v>14</v>
      </c>
      <c r="D38" s="202"/>
      <c r="E38" s="92">
        <v>17</v>
      </c>
      <c r="F38" s="202"/>
      <c r="G38" s="92">
        <v>15</v>
      </c>
      <c r="H38" s="116">
        <f t="shared" si="0"/>
        <v>15.333333333333334</v>
      </c>
      <c r="I38" s="94"/>
      <c r="J38" s="94"/>
      <c r="K38" s="94"/>
      <c r="L38" s="94"/>
    </row>
    <row r="39" spans="1:12" ht="15" customHeight="1">
      <c r="A39" s="90" t="s">
        <v>24</v>
      </c>
      <c r="B39" s="202"/>
      <c r="C39" s="92">
        <v>42</v>
      </c>
      <c r="D39" s="202"/>
      <c r="E39" s="92">
        <v>49</v>
      </c>
      <c r="F39" s="202"/>
      <c r="G39" s="92">
        <v>58</v>
      </c>
      <c r="H39" s="116">
        <f t="shared" si="0"/>
        <v>49.666666666666664</v>
      </c>
      <c r="I39" s="94"/>
      <c r="J39" s="94"/>
      <c r="K39" s="94"/>
      <c r="L39" s="94"/>
    </row>
    <row r="40" spans="1:12" ht="15" customHeight="1">
      <c r="A40" s="90" t="s">
        <v>76</v>
      </c>
      <c r="B40" s="202"/>
      <c r="C40" s="92">
        <v>20</v>
      </c>
      <c r="D40" s="202"/>
      <c r="E40" s="92">
        <v>15</v>
      </c>
      <c r="F40" s="202"/>
      <c r="G40" s="92">
        <v>34</v>
      </c>
      <c r="H40" s="116">
        <f t="shared" si="0"/>
        <v>23</v>
      </c>
      <c r="I40" s="94"/>
      <c r="J40" s="94"/>
      <c r="K40" s="94"/>
      <c r="L40" s="94"/>
    </row>
    <row r="41" spans="1:12" ht="15" customHeight="1">
      <c r="A41" s="90" t="s">
        <v>14</v>
      </c>
      <c r="B41" s="202"/>
      <c r="C41" s="92">
        <v>69</v>
      </c>
      <c r="D41" s="202"/>
      <c r="E41" s="92">
        <v>54</v>
      </c>
      <c r="F41" s="202"/>
      <c r="G41" s="92">
        <v>76</v>
      </c>
      <c r="H41" s="116">
        <f t="shared" si="0"/>
        <v>66.33333333333333</v>
      </c>
      <c r="I41" s="94"/>
      <c r="J41" s="94"/>
      <c r="K41" s="94"/>
      <c r="L41" s="94"/>
    </row>
    <row r="42" spans="1:12" ht="15" customHeight="1">
      <c r="A42" s="90" t="s">
        <v>50</v>
      </c>
      <c r="B42" s="202"/>
      <c r="C42" s="92">
        <v>21</v>
      </c>
      <c r="D42" s="202"/>
      <c r="E42" s="92">
        <v>23</v>
      </c>
      <c r="F42" s="202"/>
      <c r="G42" s="92">
        <v>14</v>
      </c>
      <c r="H42" s="116">
        <f t="shared" si="0"/>
        <v>19.333333333333332</v>
      </c>
      <c r="I42" s="94"/>
      <c r="J42" s="94"/>
      <c r="K42" s="94"/>
      <c r="L42" s="94"/>
    </row>
    <row r="43" spans="1:12" ht="15" customHeight="1">
      <c r="A43" s="90" t="s">
        <v>31</v>
      </c>
      <c r="B43" s="202"/>
      <c r="C43" s="92">
        <v>31</v>
      </c>
      <c r="D43" s="202"/>
      <c r="E43" s="92">
        <v>22</v>
      </c>
      <c r="F43" s="202"/>
      <c r="G43" s="92">
        <v>20</v>
      </c>
      <c r="H43" s="116">
        <f t="shared" si="0"/>
        <v>24.333333333333332</v>
      </c>
      <c r="I43" s="94"/>
      <c r="J43" s="94"/>
      <c r="K43" s="94"/>
      <c r="L43" s="94"/>
    </row>
    <row r="44" spans="1:12" ht="15" customHeight="1">
      <c r="A44" s="90" t="s">
        <v>66</v>
      </c>
      <c r="B44" s="202"/>
      <c r="C44" s="92">
        <v>40</v>
      </c>
      <c r="D44" s="202"/>
      <c r="E44" s="92">
        <v>45</v>
      </c>
      <c r="F44" s="202"/>
      <c r="G44" s="92">
        <v>42</v>
      </c>
      <c r="H44" s="116">
        <f t="shared" si="0"/>
        <v>42.333333333333336</v>
      </c>
      <c r="I44" s="94"/>
      <c r="J44" s="94"/>
      <c r="K44" s="94"/>
      <c r="L44" s="94"/>
    </row>
    <row r="45" spans="1:12" ht="15" customHeight="1">
      <c r="A45" s="90" t="s">
        <v>106</v>
      </c>
      <c r="B45" s="202"/>
      <c r="C45" s="92">
        <v>33</v>
      </c>
      <c r="D45" s="202"/>
      <c r="E45" s="92">
        <v>39</v>
      </c>
      <c r="F45" s="202"/>
      <c r="G45" s="92">
        <v>40</v>
      </c>
      <c r="H45" s="116">
        <f t="shared" si="0"/>
        <v>37.333333333333336</v>
      </c>
      <c r="I45" s="94"/>
      <c r="J45" s="94"/>
      <c r="K45" s="94"/>
      <c r="L45" s="94"/>
    </row>
    <row r="46" spans="1:12" ht="15" customHeight="1">
      <c r="A46" s="90" t="s">
        <v>26</v>
      </c>
      <c r="B46" s="202"/>
      <c r="C46" s="92">
        <v>59</v>
      </c>
      <c r="D46" s="202"/>
      <c r="E46" s="92">
        <v>54</v>
      </c>
      <c r="F46" s="202"/>
      <c r="G46" s="92">
        <v>41</v>
      </c>
      <c r="H46" s="116">
        <f t="shared" si="0"/>
        <v>51.333333333333336</v>
      </c>
      <c r="I46" s="94"/>
      <c r="J46" s="94"/>
      <c r="K46" s="94"/>
      <c r="L46" s="94"/>
    </row>
    <row r="47" spans="1:12" ht="15" customHeight="1">
      <c r="A47" s="90" t="s">
        <v>13</v>
      </c>
      <c r="B47" s="202"/>
      <c r="C47" s="92">
        <v>5</v>
      </c>
      <c r="D47" s="202"/>
      <c r="E47" s="92">
        <v>8</v>
      </c>
      <c r="F47" s="202"/>
      <c r="G47" s="92">
        <v>11</v>
      </c>
      <c r="H47" s="116">
        <f t="shared" si="0"/>
        <v>8</v>
      </c>
      <c r="I47" s="94"/>
      <c r="J47" s="94"/>
      <c r="K47" s="94"/>
      <c r="L47" s="94"/>
    </row>
    <row r="48" spans="1:12" ht="15" customHeight="1">
      <c r="A48" s="90" t="s">
        <v>63</v>
      </c>
      <c r="B48" s="202"/>
      <c r="C48" s="92">
        <v>48</v>
      </c>
      <c r="D48" s="202"/>
      <c r="E48" s="92">
        <v>70</v>
      </c>
      <c r="F48" s="202"/>
      <c r="G48" s="92">
        <v>46</v>
      </c>
      <c r="H48" s="116">
        <f t="shared" si="0"/>
        <v>54.666666666666664</v>
      </c>
      <c r="I48" s="94"/>
      <c r="J48" s="94"/>
      <c r="K48" s="94"/>
      <c r="L48" s="94"/>
    </row>
    <row r="49" spans="1:12" ht="15" customHeight="1">
      <c r="A49" s="90" t="s">
        <v>98</v>
      </c>
      <c r="B49" s="202"/>
      <c r="C49" s="92">
        <v>4</v>
      </c>
      <c r="D49" s="202"/>
      <c r="E49" s="92">
        <v>3</v>
      </c>
      <c r="F49" s="202"/>
      <c r="G49" s="92">
        <v>5</v>
      </c>
      <c r="H49" s="116">
        <f t="shared" si="0"/>
        <v>4</v>
      </c>
      <c r="I49" s="94"/>
      <c r="J49" s="94"/>
      <c r="K49" s="94"/>
      <c r="L49" s="94"/>
    </row>
    <row r="50" spans="1:12" ht="15" customHeight="1">
      <c r="A50" s="90" t="s">
        <v>47</v>
      </c>
      <c r="B50" s="202"/>
      <c r="C50" s="92">
        <v>31</v>
      </c>
      <c r="D50" s="202"/>
      <c r="E50" s="92">
        <v>40</v>
      </c>
      <c r="F50" s="202"/>
      <c r="G50" s="92">
        <v>38</v>
      </c>
      <c r="H50" s="116">
        <f t="shared" si="0"/>
        <v>36.333333333333336</v>
      </c>
      <c r="I50" s="94"/>
      <c r="J50" s="94"/>
      <c r="K50" s="94"/>
      <c r="L50" s="94"/>
    </row>
    <row r="51" spans="1:12" ht="15" customHeight="1">
      <c r="A51" s="90" t="s">
        <v>37</v>
      </c>
      <c r="B51" s="202"/>
      <c r="C51" s="92">
        <v>41</v>
      </c>
      <c r="D51" s="202"/>
      <c r="E51" s="92">
        <v>43</v>
      </c>
      <c r="F51" s="202"/>
      <c r="G51" s="92">
        <v>70</v>
      </c>
      <c r="H51" s="116">
        <f t="shared" si="0"/>
        <v>51.333333333333336</v>
      </c>
      <c r="I51" s="94"/>
      <c r="J51" s="94"/>
      <c r="K51" s="94"/>
      <c r="L51" s="94"/>
    </row>
    <row r="52" spans="1:12" ht="15" customHeight="1">
      <c r="A52" s="90" t="s">
        <v>57</v>
      </c>
      <c r="B52" s="202"/>
      <c r="C52" s="92">
        <v>50</v>
      </c>
      <c r="D52" s="202"/>
      <c r="E52" s="92">
        <v>46</v>
      </c>
      <c r="F52" s="202"/>
      <c r="G52" s="92">
        <v>56</v>
      </c>
      <c r="H52" s="116">
        <f t="shared" si="0"/>
        <v>50.666666666666664</v>
      </c>
      <c r="I52" s="94"/>
      <c r="J52" s="94"/>
      <c r="K52" s="94"/>
      <c r="L52" s="94"/>
    </row>
    <row r="53" spans="1:12" ht="15" customHeight="1">
      <c r="A53" s="90" t="s">
        <v>44</v>
      </c>
      <c r="B53" s="202"/>
      <c r="C53" s="92">
        <v>54</v>
      </c>
      <c r="D53" s="202"/>
      <c r="E53" s="92">
        <v>49</v>
      </c>
      <c r="F53" s="202"/>
      <c r="G53" s="92">
        <v>37</v>
      </c>
      <c r="H53" s="116">
        <f t="shared" si="0"/>
        <v>46.666666666666664</v>
      </c>
      <c r="I53" s="94"/>
      <c r="J53" s="94"/>
      <c r="K53" s="94"/>
      <c r="L53" s="94"/>
    </row>
    <row r="54" spans="1:12" ht="15" customHeight="1">
      <c r="A54" s="90" t="s">
        <v>107</v>
      </c>
      <c r="B54" s="202"/>
      <c r="C54" s="92">
        <v>26</v>
      </c>
      <c r="D54" s="202"/>
      <c r="E54" s="92">
        <v>30</v>
      </c>
      <c r="F54" s="202"/>
      <c r="G54" s="92">
        <v>25</v>
      </c>
      <c r="H54" s="116">
        <f t="shared" si="0"/>
        <v>27</v>
      </c>
      <c r="I54" s="94"/>
      <c r="J54" s="94"/>
      <c r="K54" s="94"/>
      <c r="L54" s="94"/>
    </row>
    <row r="55" spans="1:12" ht="15" customHeight="1">
      <c r="A55" s="90" t="s">
        <v>17</v>
      </c>
      <c r="B55" s="202"/>
      <c r="C55" s="92">
        <v>8</v>
      </c>
      <c r="D55" s="202"/>
      <c r="E55" s="92">
        <v>15</v>
      </c>
      <c r="F55" s="202"/>
      <c r="G55" s="92">
        <v>11</v>
      </c>
      <c r="H55" s="116">
        <f t="shared" si="0"/>
        <v>11.333333333333334</v>
      </c>
      <c r="I55" s="94"/>
      <c r="J55" s="94"/>
      <c r="K55" s="94"/>
      <c r="L55" s="94"/>
    </row>
    <row r="56" spans="1:12" ht="15" customHeight="1">
      <c r="A56" s="90" t="s">
        <v>74</v>
      </c>
      <c r="B56" s="202"/>
      <c r="C56" s="92">
        <v>30</v>
      </c>
      <c r="D56" s="202"/>
      <c r="E56" s="92">
        <v>17</v>
      </c>
      <c r="F56" s="202"/>
      <c r="G56" s="92">
        <v>30</v>
      </c>
      <c r="H56" s="116">
        <f t="shared" si="0"/>
        <v>25.666666666666668</v>
      </c>
      <c r="I56" s="94"/>
      <c r="J56" s="94"/>
      <c r="K56" s="94"/>
      <c r="L56" s="94"/>
    </row>
    <row r="57" spans="1:12" ht="15" customHeight="1">
      <c r="A57" s="90" t="s">
        <v>1</v>
      </c>
      <c r="B57" s="202"/>
      <c r="C57" s="92">
        <v>63</v>
      </c>
      <c r="D57" s="202"/>
      <c r="E57" s="92">
        <v>55</v>
      </c>
      <c r="F57" s="202"/>
      <c r="G57" s="92">
        <v>49</v>
      </c>
      <c r="H57" s="116">
        <f t="shared" si="0"/>
        <v>55.666666666666664</v>
      </c>
      <c r="I57" s="94"/>
      <c r="J57" s="94"/>
      <c r="K57" s="94"/>
      <c r="L57" s="94"/>
    </row>
    <row r="58" spans="1:12" ht="15" customHeight="1">
      <c r="A58" s="90" t="s">
        <v>70</v>
      </c>
      <c r="B58" s="202"/>
      <c r="C58" s="92">
        <v>35</v>
      </c>
      <c r="D58" s="202"/>
      <c r="E58" s="92">
        <v>36</v>
      </c>
      <c r="F58" s="202"/>
      <c r="G58" s="92">
        <v>41</v>
      </c>
      <c r="H58" s="116">
        <f t="shared" si="0"/>
        <v>37.333333333333336</v>
      </c>
      <c r="I58" s="94"/>
      <c r="J58" s="94"/>
      <c r="K58" s="94"/>
      <c r="L58" s="94"/>
    </row>
    <row r="59" spans="1:12" ht="15" customHeight="1">
      <c r="A59" s="90" t="s">
        <v>32</v>
      </c>
      <c r="B59" s="202"/>
      <c r="C59" s="92">
        <v>27</v>
      </c>
      <c r="D59" s="202"/>
      <c r="E59" s="92">
        <v>32</v>
      </c>
      <c r="F59" s="202"/>
      <c r="G59" s="92">
        <v>47</v>
      </c>
      <c r="H59" s="116">
        <f t="shared" si="0"/>
        <v>35.333333333333336</v>
      </c>
      <c r="I59" s="94"/>
      <c r="J59" s="94"/>
      <c r="K59" s="94"/>
      <c r="L59" s="94"/>
    </row>
    <row r="60" spans="1:12" ht="15" customHeight="1">
      <c r="A60" s="90" t="s">
        <v>82</v>
      </c>
      <c r="B60" s="202"/>
      <c r="C60" s="92">
        <v>17</v>
      </c>
      <c r="D60" s="202"/>
      <c r="E60" s="92">
        <v>17</v>
      </c>
      <c r="F60" s="202"/>
      <c r="G60" s="92">
        <v>27</v>
      </c>
      <c r="H60" s="116">
        <f t="shared" si="0"/>
        <v>20.333333333333332</v>
      </c>
      <c r="I60" s="94"/>
      <c r="J60" s="94"/>
      <c r="K60" s="94"/>
      <c r="L60" s="94"/>
    </row>
    <row r="61" spans="1:12" ht="15.75" customHeight="1">
      <c r="A61" s="90" t="s">
        <v>223</v>
      </c>
      <c r="B61" s="202"/>
      <c r="C61" s="92">
        <v>285</v>
      </c>
      <c r="D61" s="202"/>
      <c r="E61" s="92">
        <v>259</v>
      </c>
      <c r="F61" s="202"/>
      <c r="G61" s="92">
        <v>272</v>
      </c>
      <c r="H61" s="116">
        <f t="shared" si="0"/>
        <v>272</v>
      </c>
      <c r="I61" s="94"/>
      <c r="J61" s="94"/>
      <c r="K61" s="94"/>
      <c r="L61" s="94"/>
    </row>
    <row r="62" spans="1:12" ht="15" customHeight="1">
      <c r="A62" s="90" t="s">
        <v>224</v>
      </c>
      <c r="B62" s="202"/>
      <c r="C62" s="92">
        <v>52</v>
      </c>
      <c r="D62" s="202"/>
      <c r="E62" s="92">
        <v>39</v>
      </c>
      <c r="F62" s="202"/>
      <c r="G62" s="92">
        <v>36</v>
      </c>
      <c r="H62" s="116">
        <f t="shared" si="0"/>
        <v>42.333333333333336</v>
      </c>
      <c r="I62" s="94"/>
      <c r="J62" s="94"/>
      <c r="K62" s="94"/>
      <c r="L62" s="94"/>
    </row>
    <row r="63" spans="1:12" ht="15">
      <c r="A63" s="90" t="s">
        <v>225</v>
      </c>
      <c r="B63" s="202"/>
      <c r="C63" s="92">
        <v>5</v>
      </c>
      <c r="D63" s="202"/>
      <c r="E63" s="92">
        <v>4</v>
      </c>
      <c r="F63" s="202"/>
      <c r="G63" s="92">
        <v>4</v>
      </c>
      <c r="H63" s="116">
        <f t="shared" si="0"/>
        <v>4.333333333333333</v>
      </c>
      <c r="I63" s="94"/>
      <c r="J63" s="94"/>
      <c r="K63" s="94"/>
      <c r="L63" s="94"/>
    </row>
    <row r="64" spans="1:12" ht="15" customHeight="1">
      <c r="A64" s="90" t="s">
        <v>226</v>
      </c>
      <c r="B64" s="202"/>
      <c r="C64" s="92">
        <v>30</v>
      </c>
      <c r="D64" s="202"/>
      <c r="E64" s="92">
        <v>29</v>
      </c>
      <c r="F64" s="202"/>
      <c r="G64" s="92">
        <v>27</v>
      </c>
      <c r="H64" s="116">
        <f t="shared" si="0"/>
        <v>28.666666666666668</v>
      </c>
      <c r="I64" s="94"/>
      <c r="J64" s="94"/>
      <c r="K64" s="94"/>
      <c r="L64" s="94"/>
    </row>
    <row r="65" spans="1:12" ht="15">
      <c r="A65" s="90" t="s">
        <v>314</v>
      </c>
      <c r="B65" s="100"/>
      <c r="C65" s="92">
        <v>53</v>
      </c>
      <c r="D65" s="100"/>
      <c r="E65" s="92">
        <v>57</v>
      </c>
      <c r="F65" s="100"/>
      <c r="G65" s="92">
        <v>76</v>
      </c>
      <c r="H65" s="116">
        <f t="shared" si="0"/>
        <v>62</v>
      </c>
      <c r="I65" s="94"/>
      <c r="J65" s="94"/>
      <c r="K65" s="94"/>
      <c r="L65" s="94"/>
    </row>
    <row r="66" spans="1:12" ht="15">
      <c r="A66" s="90" t="s">
        <v>227</v>
      </c>
      <c r="B66" s="100"/>
      <c r="C66" s="92">
        <v>88</v>
      </c>
      <c r="D66" s="100"/>
      <c r="E66" s="92">
        <v>51</v>
      </c>
      <c r="F66" s="100"/>
      <c r="G66" s="92">
        <v>82</v>
      </c>
      <c r="H66" s="116">
        <f t="shared" si="0"/>
        <v>73.66666666666667</v>
      </c>
      <c r="I66" s="94"/>
      <c r="J66" s="94"/>
      <c r="K66" s="94"/>
      <c r="L66" s="94"/>
    </row>
    <row r="67" spans="1:12" ht="15">
      <c r="A67" s="90" t="s">
        <v>228</v>
      </c>
      <c r="B67" s="100"/>
      <c r="C67" s="92">
        <v>0</v>
      </c>
      <c r="D67" s="100"/>
      <c r="E67" s="92">
        <v>0</v>
      </c>
      <c r="F67" s="100"/>
      <c r="G67" s="92">
        <v>0</v>
      </c>
      <c r="H67" s="116">
        <f t="shared" si="0"/>
        <v>0</v>
      </c>
      <c r="I67" s="94"/>
      <c r="J67" s="94"/>
      <c r="K67" s="94"/>
      <c r="L67" s="94"/>
    </row>
    <row r="68" spans="1:12" ht="15">
      <c r="A68" s="90" t="s">
        <v>229</v>
      </c>
      <c r="B68" s="100"/>
      <c r="C68" s="92">
        <v>200</v>
      </c>
      <c r="D68" s="100"/>
      <c r="E68" s="92">
        <v>254</v>
      </c>
      <c r="F68" s="100"/>
      <c r="G68" s="92">
        <v>304</v>
      </c>
      <c r="H68" s="116">
        <f t="shared" si="0"/>
        <v>252.66666666666666</v>
      </c>
      <c r="I68" s="94"/>
      <c r="J68" s="94"/>
      <c r="K68" s="94"/>
      <c r="L68" s="94"/>
    </row>
    <row r="69" spans="1:12" ht="15.75" thickBot="1">
      <c r="A69" s="101" t="s">
        <v>230</v>
      </c>
      <c r="B69" s="102"/>
      <c r="C69" s="103">
        <v>1</v>
      </c>
      <c r="D69" s="102"/>
      <c r="E69" s="103">
        <v>2</v>
      </c>
      <c r="F69" s="102"/>
      <c r="G69" s="103">
        <v>2</v>
      </c>
      <c r="H69" s="117">
        <f t="shared" si="0"/>
        <v>1.6666666666666667</v>
      </c>
      <c r="I69" s="94"/>
      <c r="J69" s="94"/>
      <c r="K69" s="94"/>
      <c r="L69" s="94"/>
    </row>
    <row r="70" spans="1:12" ht="15.75" thickBot="1">
      <c r="A70" s="104" t="s">
        <v>210</v>
      </c>
      <c r="B70" s="105"/>
      <c r="C70" s="106">
        <f>SUM(C5:C69)</f>
        <v>2335</v>
      </c>
      <c r="D70" s="105"/>
      <c r="E70" s="106">
        <f>SUM(E5:E69)</f>
        <v>2085</v>
      </c>
      <c r="F70" s="105"/>
      <c r="G70" s="106">
        <f>SUM(G5:G69)</f>
        <v>2229</v>
      </c>
      <c r="H70" s="107">
        <f>((C70+E70+G70)/3)</f>
        <v>2216.3333333333335</v>
      </c>
      <c r="I70" s="108"/>
      <c r="J70" s="108"/>
      <c r="K70" s="108"/>
      <c r="L70" s="108"/>
    </row>
    <row r="71" spans="2:7" ht="15">
      <c r="B71" s="109"/>
      <c r="C71" s="110"/>
      <c r="D71" s="109"/>
      <c r="E71" s="110"/>
      <c r="F71" s="109"/>
      <c r="G71" s="110"/>
    </row>
    <row r="72" spans="1:7" ht="36.75">
      <c r="A72" s="111" t="s">
        <v>231</v>
      </c>
      <c r="B72" s="109"/>
      <c r="C72" s="110"/>
      <c r="D72" s="109"/>
      <c r="E72" s="110"/>
      <c r="F72" s="109"/>
      <c r="G72" s="110"/>
    </row>
    <row r="73" spans="1:7" ht="15">
      <c r="A73" s="112"/>
      <c r="B73" s="109"/>
      <c r="C73" s="110"/>
      <c r="D73" s="109"/>
      <c r="E73" s="110"/>
      <c r="F73" s="109"/>
      <c r="G73" s="110"/>
    </row>
    <row r="74" spans="1:7" ht="72.75">
      <c r="A74" s="111" t="s">
        <v>232</v>
      </c>
      <c r="B74" s="109"/>
      <c r="C74" s="110"/>
      <c r="D74" s="109"/>
      <c r="E74" s="110"/>
      <c r="F74" s="109"/>
      <c r="G74" s="110"/>
    </row>
    <row r="75" spans="1:7" ht="15">
      <c r="A75" s="111"/>
      <c r="B75" s="109"/>
      <c r="C75" s="110"/>
      <c r="D75" s="109"/>
      <c r="E75" s="110"/>
      <c r="F75" s="109"/>
      <c r="G75" s="110"/>
    </row>
    <row r="76" spans="1:7" ht="60.75">
      <c r="A76" s="111" t="s">
        <v>233</v>
      </c>
      <c r="B76" s="109"/>
      <c r="C76" s="110"/>
      <c r="D76" s="109"/>
      <c r="E76" s="110"/>
      <c r="F76" s="109"/>
      <c r="G76" s="110"/>
    </row>
    <row r="77" spans="1:7" ht="15">
      <c r="A77" s="112"/>
      <c r="B77" s="109"/>
      <c r="C77" s="110"/>
      <c r="D77" s="109"/>
      <c r="E77" s="110"/>
      <c r="F77" s="109"/>
      <c r="G77" s="110"/>
    </row>
    <row r="78" spans="1:7" ht="36.75">
      <c r="A78" s="113" t="s">
        <v>234</v>
      </c>
      <c r="B78" s="109"/>
      <c r="C78" s="110"/>
      <c r="D78" s="109"/>
      <c r="E78" s="110"/>
      <c r="F78" s="109"/>
      <c r="G78" s="110"/>
    </row>
    <row r="79" spans="2:7" ht="15">
      <c r="B79" s="109"/>
      <c r="C79" s="110"/>
      <c r="D79" s="109"/>
      <c r="E79" s="110"/>
      <c r="F79" s="109"/>
      <c r="G79" s="110"/>
    </row>
    <row r="80" spans="2:7" ht="15">
      <c r="B80" s="109"/>
      <c r="C80" s="110"/>
      <c r="D80" s="109"/>
      <c r="E80" s="110"/>
      <c r="F80" s="109"/>
      <c r="G80" s="110"/>
    </row>
    <row r="81" spans="2:7" ht="15">
      <c r="B81" s="109"/>
      <c r="C81" s="110"/>
      <c r="D81" s="109"/>
      <c r="E81" s="110"/>
      <c r="F81" s="109"/>
      <c r="G81" s="110"/>
    </row>
    <row r="82" spans="2:7" ht="15">
      <c r="B82" s="109"/>
      <c r="C82" s="110"/>
      <c r="D82" s="109"/>
      <c r="E82" s="110"/>
      <c r="F82" s="109"/>
      <c r="G82" s="110"/>
    </row>
    <row r="83" spans="2:7" ht="15">
      <c r="B83" s="109"/>
      <c r="C83" s="110"/>
      <c r="D83" s="109"/>
      <c r="E83" s="110"/>
      <c r="F83" s="109"/>
      <c r="G83" s="110"/>
    </row>
    <row r="84" spans="2:7" ht="15">
      <c r="B84" s="109"/>
      <c r="C84" s="110"/>
      <c r="D84" s="109"/>
      <c r="E84" s="110"/>
      <c r="F84" s="109"/>
      <c r="G84" s="110"/>
    </row>
    <row r="85" spans="2:7" ht="15">
      <c r="B85" s="109"/>
      <c r="C85" s="110"/>
      <c r="D85" s="109"/>
      <c r="E85" s="110"/>
      <c r="F85" s="109"/>
      <c r="G85" s="110"/>
    </row>
    <row r="86" spans="2:7" ht="15">
      <c r="B86" s="109"/>
      <c r="C86" s="110"/>
      <c r="D86" s="109"/>
      <c r="E86" s="110"/>
      <c r="F86" s="109"/>
      <c r="G86" s="110"/>
    </row>
    <row r="87" spans="2:7" ht="15">
      <c r="B87" s="109"/>
      <c r="C87" s="110"/>
      <c r="D87" s="109"/>
      <c r="E87" s="110"/>
      <c r="F87" s="109"/>
      <c r="G87" s="110"/>
    </row>
    <row r="88" spans="2:7" ht="15">
      <c r="B88" s="109"/>
      <c r="C88" s="110"/>
      <c r="D88" s="109"/>
      <c r="E88" s="110"/>
      <c r="F88" s="109"/>
      <c r="G88" s="110"/>
    </row>
    <row r="89" spans="2:7" ht="15">
      <c r="B89" s="109"/>
      <c r="C89" s="110"/>
      <c r="D89" s="109"/>
      <c r="E89" s="110"/>
      <c r="F89" s="109"/>
      <c r="G89" s="110"/>
    </row>
    <row r="90" spans="2:7" ht="15">
      <c r="B90" s="109"/>
      <c r="C90" s="110"/>
      <c r="D90" s="109"/>
      <c r="E90" s="110"/>
      <c r="F90" s="109"/>
      <c r="G90" s="110"/>
    </row>
    <row r="91" spans="2:7" ht="15">
      <c r="B91" s="109"/>
      <c r="C91" s="110"/>
      <c r="D91" s="109"/>
      <c r="E91" s="110"/>
      <c r="F91" s="109"/>
      <c r="G91" s="110"/>
    </row>
    <row r="92" spans="2:7" ht="15">
      <c r="B92" s="109"/>
      <c r="C92" s="110"/>
      <c r="D92" s="109"/>
      <c r="E92" s="110"/>
      <c r="F92" s="109"/>
      <c r="G92" s="110"/>
    </row>
    <row r="93" spans="2:7" ht="15">
      <c r="B93" s="109"/>
      <c r="C93" s="110"/>
      <c r="D93" s="109"/>
      <c r="E93" s="110"/>
      <c r="F93" s="109"/>
      <c r="G93" s="110"/>
    </row>
    <row r="94" spans="2:7" ht="15">
      <c r="B94" s="110"/>
      <c r="C94" s="110"/>
      <c r="D94" s="110"/>
      <c r="E94" s="110"/>
      <c r="F94" s="110"/>
      <c r="G94" s="110"/>
    </row>
  </sheetData>
  <sheetProtection/>
  <mergeCells count="6">
    <mergeCell ref="B28:B64"/>
    <mergeCell ref="D28:D64"/>
    <mergeCell ref="F28:F64"/>
    <mergeCell ref="B4:C4"/>
    <mergeCell ref="D4:E4"/>
    <mergeCell ref="F4:G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41.7109375" style="1" bestFit="1" customWidth="1"/>
    <col min="2" max="7" width="9.140625" style="1" customWidth="1"/>
    <col min="8" max="8" width="21.00390625" style="1" customWidth="1"/>
    <col min="9" max="16384" width="9.140625" style="1" customWidth="1"/>
  </cols>
  <sheetData>
    <row r="1" ht="15">
      <c r="A1" s="4" t="s">
        <v>130</v>
      </c>
    </row>
    <row r="2" ht="15">
      <c r="A2" s="4" t="s">
        <v>131</v>
      </c>
    </row>
    <row r="3" ht="15">
      <c r="A3" s="4"/>
    </row>
    <row r="4" ht="15">
      <c r="A4" s="4" t="s">
        <v>310</v>
      </c>
    </row>
    <row r="5" ht="15.75" thickBot="1"/>
    <row r="6" spans="1:5" ht="15.75" thickBot="1">
      <c r="A6" s="167" t="s">
        <v>311</v>
      </c>
      <c r="B6" s="168">
        <v>43282</v>
      </c>
      <c r="C6" s="168">
        <v>43252</v>
      </c>
      <c r="D6" s="168">
        <v>43221</v>
      </c>
      <c r="E6" s="168" t="s">
        <v>133</v>
      </c>
    </row>
    <row r="7" spans="1:5" ht="15">
      <c r="A7" s="163" t="s">
        <v>3</v>
      </c>
      <c r="B7" s="165">
        <f>354+5</f>
        <v>359</v>
      </c>
      <c r="C7" s="165">
        <v>297</v>
      </c>
      <c r="D7" s="166">
        <v>354</v>
      </c>
      <c r="E7" s="64">
        <f aca="true" t="shared" si="0" ref="E7:E16">AVERAGE(B7:D7)</f>
        <v>336.6666666666667</v>
      </c>
    </row>
    <row r="8" spans="1:5" ht="15">
      <c r="A8" s="65" t="s">
        <v>8</v>
      </c>
      <c r="B8" s="66">
        <v>174</v>
      </c>
      <c r="C8" s="66">
        <v>189</v>
      </c>
      <c r="D8" s="67">
        <v>264</v>
      </c>
      <c r="E8" s="64">
        <f t="shared" si="0"/>
        <v>209</v>
      </c>
    </row>
    <row r="9" spans="1:5" ht="15">
      <c r="A9" s="65" t="s">
        <v>203</v>
      </c>
      <c r="B9" s="66">
        <v>242</v>
      </c>
      <c r="C9" s="66">
        <v>157</v>
      </c>
      <c r="D9" s="67">
        <v>75</v>
      </c>
      <c r="E9" s="64">
        <f t="shared" si="0"/>
        <v>158</v>
      </c>
    </row>
    <row r="10" spans="1:5" ht="15">
      <c r="A10" s="65" t="s">
        <v>12</v>
      </c>
      <c r="B10" s="66">
        <v>103</v>
      </c>
      <c r="C10" s="66">
        <v>110</v>
      </c>
      <c r="D10" s="67">
        <v>109</v>
      </c>
      <c r="E10" s="64">
        <f t="shared" si="0"/>
        <v>107.33333333333333</v>
      </c>
    </row>
    <row r="11" spans="1:5" ht="15">
      <c r="A11" s="65" t="s">
        <v>197</v>
      </c>
      <c r="B11" s="66">
        <v>126</v>
      </c>
      <c r="C11" s="66">
        <v>101</v>
      </c>
      <c r="D11" s="67">
        <v>94</v>
      </c>
      <c r="E11" s="64">
        <f t="shared" si="0"/>
        <v>107</v>
      </c>
    </row>
    <row r="12" spans="1:5" ht="15">
      <c r="A12" s="65" t="s">
        <v>9</v>
      </c>
      <c r="B12" s="66">
        <v>119</v>
      </c>
      <c r="C12" s="66">
        <v>93</v>
      </c>
      <c r="D12" s="67">
        <v>64</v>
      </c>
      <c r="E12" s="64">
        <f t="shared" si="0"/>
        <v>92</v>
      </c>
    </row>
    <row r="13" spans="1:5" ht="15">
      <c r="A13" s="65" t="s">
        <v>18</v>
      </c>
      <c r="B13" s="66">
        <v>39</v>
      </c>
      <c r="C13" s="66">
        <v>76</v>
      </c>
      <c r="D13" s="67">
        <v>134</v>
      </c>
      <c r="E13" s="64">
        <f t="shared" si="0"/>
        <v>83</v>
      </c>
    </row>
    <row r="14" spans="1:5" ht="15">
      <c r="A14" s="65" t="s">
        <v>10</v>
      </c>
      <c r="B14" s="66">
        <v>82</v>
      </c>
      <c r="C14" s="66">
        <v>85</v>
      </c>
      <c r="D14" s="67">
        <v>82</v>
      </c>
      <c r="E14" s="64">
        <f t="shared" si="0"/>
        <v>83</v>
      </c>
    </row>
    <row r="15" spans="1:5" ht="15">
      <c r="A15" s="65" t="s">
        <v>42</v>
      </c>
      <c r="B15" s="66">
        <v>60</v>
      </c>
      <c r="C15" s="66">
        <v>52</v>
      </c>
      <c r="D15" s="67">
        <v>59</v>
      </c>
      <c r="E15" s="64">
        <f t="shared" si="0"/>
        <v>57</v>
      </c>
    </row>
    <row r="16" spans="1:5" ht="15.75" thickBot="1">
      <c r="A16" s="65" t="s">
        <v>11</v>
      </c>
      <c r="B16" s="66">
        <v>69</v>
      </c>
      <c r="C16" s="66">
        <v>40</v>
      </c>
      <c r="D16" s="67">
        <v>60</v>
      </c>
      <c r="E16" s="64">
        <f t="shared" si="0"/>
        <v>56.333333333333336</v>
      </c>
    </row>
    <row r="17" spans="1:7" ht="15.75" thickBot="1">
      <c r="A17" s="169" t="s">
        <v>289</v>
      </c>
      <c r="B17" s="169">
        <f>SUM(B7:B16)</f>
        <v>1373</v>
      </c>
      <c r="C17" s="169">
        <f>SUM(C7:C16)</f>
        <v>1200</v>
      </c>
      <c r="D17" s="169">
        <f>SUM(D7:D16)</f>
        <v>1295</v>
      </c>
      <c r="E17" s="170">
        <f>SUM(E7:E16)</f>
        <v>1289.3333333333333</v>
      </c>
      <c r="F17" s="174"/>
      <c r="G17" s="110"/>
    </row>
    <row r="20" spans="8:13" ht="15">
      <c r="H20" s="172"/>
      <c r="I20" s="173"/>
      <c r="J20" s="173"/>
      <c r="K20" s="173"/>
      <c r="L20" s="114"/>
      <c r="M20" s="22"/>
    </row>
    <row r="21" spans="7:16" ht="15">
      <c r="G21" s="110"/>
      <c r="H21" s="22"/>
      <c r="I21" s="22"/>
      <c r="J21" s="22"/>
      <c r="K21" s="22"/>
      <c r="L21" s="84"/>
      <c r="M21" s="22"/>
      <c r="N21" s="110"/>
      <c r="O21" s="110"/>
      <c r="P21" s="171"/>
    </row>
    <row r="22" spans="7:16" ht="15">
      <c r="G22" s="110"/>
      <c r="H22" s="22"/>
      <c r="I22" s="22"/>
      <c r="J22" s="22"/>
      <c r="K22" s="22"/>
      <c r="L22" s="84"/>
      <c r="M22" s="22"/>
      <c r="N22" s="110"/>
      <c r="O22" s="110"/>
      <c r="P22" s="171"/>
    </row>
    <row r="23" spans="7:16" ht="15">
      <c r="G23" s="110"/>
      <c r="H23" s="22"/>
      <c r="I23" s="22"/>
      <c r="J23" s="22"/>
      <c r="K23" s="22"/>
      <c r="L23" s="84"/>
      <c r="M23" s="22"/>
      <c r="N23" s="110"/>
      <c r="O23" s="110"/>
      <c r="P23" s="171"/>
    </row>
    <row r="24" spans="7:16" ht="15">
      <c r="G24" s="110"/>
      <c r="H24" s="22"/>
      <c r="I24" s="22"/>
      <c r="J24" s="22"/>
      <c r="K24" s="22"/>
      <c r="L24" s="84"/>
      <c r="M24" s="22"/>
      <c r="N24" s="22"/>
      <c r="O24" s="22"/>
      <c r="P24" s="171"/>
    </row>
    <row r="25" spans="7:16" ht="15">
      <c r="G25" s="110"/>
      <c r="H25" s="22"/>
      <c r="I25" s="22"/>
      <c r="J25" s="22"/>
      <c r="K25" s="22"/>
      <c r="L25" s="84"/>
      <c r="M25" s="22"/>
      <c r="N25" s="110"/>
      <c r="O25" s="110"/>
      <c r="P25" s="171"/>
    </row>
    <row r="26" spans="7:16" ht="15">
      <c r="G26" s="110"/>
      <c r="H26" s="22"/>
      <c r="I26" s="22"/>
      <c r="J26" s="22"/>
      <c r="K26" s="22"/>
      <c r="L26" s="84"/>
      <c r="M26" s="22"/>
      <c r="N26" s="110"/>
      <c r="O26" s="110"/>
      <c r="P26" s="171"/>
    </row>
    <row r="27" spans="7:16" ht="15">
      <c r="G27" s="110"/>
      <c r="H27" s="22"/>
      <c r="I27" s="22"/>
      <c r="J27" s="22"/>
      <c r="K27" s="22"/>
      <c r="L27" s="84"/>
      <c r="M27" s="22"/>
      <c r="N27" s="110"/>
      <c r="O27" s="110"/>
      <c r="P27" s="171"/>
    </row>
    <row r="28" spans="7:16" ht="15">
      <c r="G28" s="110"/>
      <c r="H28" s="22"/>
      <c r="I28" s="22"/>
      <c r="J28" s="22"/>
      <c r="K28" s="22"/>
      <c r="L28" s="84"/>
      <c r="M28" s="22"/>
      <c r="N28" s="110"/>
      <c r="O28" s="110"/>
      <c r="P28" s="171"/>
    </row>
    <row r="29" spans="7:16" ht="15">
      <c r="G29" s="110"/>
      <c r="H29" s="22"/>
      <c r="I29" s="22"/>
      <c r="J29" s="22"/>
      <c r="K29" s="22"/>
      <c r="L29" s="84"/>
      <c r="M29" s="22"/>
      <c r="N29" s="110"/>
      <c r="O29" s="110"/>
      <c r="P29" s="171"/>
    </row>
    <row r="30" spans="7:16" ht="15">
      <c r="G30" s="110"/>
      <c r="H30" s="22"/>
      <c r="I30" s="22"/>
      <c r="J30" s="22"/>
      <c r="K30" s="22"/>
      <c r="L30" s="84"/>
      <c r="M30" s="22"/>
      <c r="N30" s="110"/>
      <c r="O30" s="110"/>
      <c r="P30" s="171"/>
    </row>
    <row r="31" spans="7:16" ht="15">
      <c r="G31" s="110"/>
      <c r="H31" s="22"/>
      <c r="I31" s="22"/>
      <c r="J31" s="22"/>
      <c r="K31" s="22"/>
      <c r="L31" s="22"/>
      <c r="M31" s="22"/>
      <c r="N31" s="110"/>
      <c r="O31" s="110"/>
      <c r="P31" s="110"/>
    </row>
    <row r="32" spans="7:14" ht="15">
      <c r="G32" s="110"/>
      <c r="H32" s="22"/>
      <c r="I32" s="22"/>
      <c r="J32" s="22"/>
      <c r="K32" s="22"/>
      <c r="L32" s="84"/>
      <c r="M32" s="22"/>
      <c r="N32" s="110"/>
    </row>
    <row r="33" spans="8:13" ht="15">
      <c r="H33" s="22"/>
      <c r="I33" s="22"/>
      <c r="J33" s="22"/>
      <c r="K33" s="22"/>
      <c r="L33" s="22"/>
      <c r="M33" s="22"/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1">
      <selection activeCell="L33" sqref="L33"/>
    </sheetView>
  </sheetViews>
  <sheetFormatPr defaultColWidth="9.140625" defaultRowHeight="15"/>
  <cols>
    <col min="1" max="1" width="42.421875" style="1" customWidth="1"/>
    <col min="2" max="7" width="9.140625" style="1" customWidth="1"/>
    <col min="8" max="8" width="8.57421875" style="1" customWidth="1"/>
    <col min="9" max="11" width="9.140625" style="1" customWidth="1"/>
    <col min="12" max="12" width="41.7109375" style="110" bestFit="1" customWidth="1"/>
    <col min="13" max="21" width="9.140625" style="110" customWidth="1"/>
    <col min="22" max="16384" width="9.140625" style="1" customWidth="1"/>
  </cols>
  <sheetData>
    <row r="1" ht="15">
      <c r="A1" s="4" t="s">
        <v>130</v>
      </c>
    </row>
    <row r="2" ht="15">
      <c r="A2" s="4" t="s">
        <v>131</v>
      </c>
    </row>
    <row r="3" ht="15">
      <c r="A3" s="4"/>
    </row>
    <row r="4" ht="15">
      <c r="A4" s="4" t="s">
        <v>310</v>
      </c>
    </row>
    <row r="5" spans="12:20" ht="15.75" thickBot="1">
      <c r="L5" s="22"/>
      <c r="M5" s="22"/>
      <c r="N5" s="22"/>
      <c r="O5" s="22"/>
      <c r="P5" s="22"/>
      <c r="Q5" s="22"/>
      <c r="R5" s="22"/>
      <c r="S5" s="22"/>
      <c r="T5" s="22"/>
    </row>
    <row r="6" spans="1:20" ht="15.75" thickBot="1">
      <c r="A6" s="167" t="s">
        <v>311</v>
      </c>
      <c r="B6" s="168">
        <v>43282</v>
      </c>
      <c r="C6" s="168">
        <v>43252</v>
      </c>
      <c r="D6" s="168">
        <v>43221</v>
      </c>
      <c r="E6" s="168">
        <v>43191</v>
      </c>
      <c r="F6" s="168">
        <v>43160</v>
      </c>
      <c r="G6" s="168">
        <v>43132</v>
      </c>
      <c r="H6" s="168">
        <v>43101</v>
      </c>
      <c r="I6" s="167" t="s">
        <v>133</v>
      </c>
      <c r="L6" s="22"/>
      <c r="T6" s="171"/>
    </row>
    <row r="7" spans="1:20" ht="15">
      <c r="A7" s="65" t="s">
        <v>3</v>
      </c>
      <c r="B7" s="66">
        <f>354+5</f>
        <v>359</v>
      </c>
      <c r="C7" s="66">
        <v>297</v>
      </c>
      <c r="D7" s="67">
        <v>354</v>
      </c>
      <c r="E7" s="68">
        <v>309</v>
      </c>
      <c r="F7" s="68">
        <v>241</v>
      </c>
      <c r="G7" s="68">
        <v>228</v>
      </c>
      <c r="H7" s="69">
        <v>301</v>
      </c>
      <c r="I7" s="64">
        <f aca="true" t="shared" si="0" ref="I7:I16">AVERAGE(B7:H7)</f>
        <v>298.42857142857144</v>
      </c>
      <c r="L7" s="22"/>
      <c r="T7" s="171"/>
    </row>
    <row r="8" spans="1:20" ht="15">
      <c r="A8" s="65" t="s">
        <v>8</v>
      </c>
      <c r="B8" s="66">
        <v>174</v>
      </c>
      <c r="C8" s="66">
        <v>189</v>
      </c>
      <c r="D8" s="67">
        <v>264</v>
      </c>
      <c r="E8" s="68">
        <v>205</v>
      </c>
      <c r="F8" s="68">
        <v>178</v>
      </c>
      <c r="G8" s="68">
        <v>122</v>
      </c>
      <c r="H8" s="69">
        <v>134</v>
      </c>
      <c r="I8" s="64">
        <f t="shared" si="0"/>
        <v>180.85714285714286</v>
      </c>
      <c r="L8" s="22"/>
      <c r="T8" s="171"/>
    </row>
    <row r="9" spans="1:20" ht="15">
      <c r="A9" s="65" t="s">
        <v>18</v>
      </c>
      <c r="B9" s="66">
        <v>39</v>
      </c>
      <c r="C9" s="66">
        <v>76</v>
      </c>
      <c r="D9" s="67">
        <v>134</v>
      </c>
      <c r="E9" s="68">
        <v>227</v>
      </c>
      <c r="F9" s="68">
        <v>203</v>
      </c>
      <c r="G9" s="68">
        <v>173</v>
      </c>
      <c r="H9" s="69">
        <v>116</v>
      </c>
      <c r="I9" s="64">
        <f t="shared" si="0"/>
        <v>138.28571428571428</v>
      </c>
      <c r="L9" s="22"/>
      <c r="T9" s="171"/>
    </row>
    <row r="10" spans="1:20" ht="15">
      <c r="A10" s="65" t="s">
        <v>12</v>
      </c>
      <c r="B10" s="66">
        <v>103</v>
      </c>
      <c r="C10" s="66">
        <v>110</v>
      </c>
      <c r="D10" s="67">
        <v>109</v>
      </c>
      <c r="E10" s="68">
        <v>137</v>
      </c>
      <c r="F10" s="68">
        <v>101</v>
      </c>
      <c r="G10" s="68">
        <v>72</v>
      </c>
      <c r="H10" s="69">
        <v>93</v>
      </c>
      <c r="I10" s="64">
        <f t="shared" si="0"/>
        <v>103.57142857142857</v>
      </c>
      <c r="L10" s="22"/>
      <c r="T10" s="171"/>
    </row>
    <row r="11" spans="1:20" ht="15">
      <c r="A11" s="65" t="s">
        <v>197</v>
      </c>
      <c r="B11" s="66">
        <v>126</v>
      </c>
      <c r="C11" s="66">
        <v>101</v>
      </c>
      <c r="D11" s="67">
        <v>94</v>
      </c>
      <c r="E11" s="68">
        <v>81</v>
      </c>
      <c r="F11" s="68">
        <v>81</v>
      </c>
      <c r="G11" s="68">
        <v>70</v>
      </c>
      <c r="H11" s="69">
        <v>82</v>
      </c>
      <c r="I11" s="64">
        <f t="shared" si="0"/>
        <v>90.71428571428571</v>
      </c>
      <c r="L11" s="22"/>
      <c r="T11" s="171"/>
    </row>
    <row r="12" spans="1:20" ht="15">
      <c r="A12" s="65" t="s">
        <v>9</v>
      </c>
      <c r="B12" s="66">
        <v>119</v>
      </c>
      <c r="C12" s="66">
        <v>93</v>
      </c>
      <c r="D12" s="67">
        <v>64</v>
      </c>
      <c r="E12" s="68">
        <v>132</v>
      </c>
      <c r="F12" s="68">
        <v>72</v>
      </c>
      <c r="G12" s="68">
        <v>53</v>
      </c>
      <c r="H12" s="69">
        <v>65</v>
      </c>
      <c r="I12" s="64">
        <f t="shared" si="0"/>
        <v>85.42857142857143</v>
      </c>
      <c r="L12" s="22"/>
      <c r="T12" s="171"/>
    </row>
    <row r="13" spans="1:20" ht="15">
      <c r="A13" s="65" t="s">
        <v>10</v>
      </c>
      <c r="B13" s="66">
        <v>82</v>
      </c>
      <c r="C13" s="66">
        <v>85</v>
      </c>
      <c r="D13" s="67">
        <v>82</v>
      </c>
      <c r="E13" s="68">
        <v>98</v>
      </c>
      <c r="F13" s="68">
        <v>59</v>
      </c>
      <c r="G13" s="68">
        <v>75</v>
      </c>
      <c r="H13" s="69">
        <v>71</v>
      </c>
      <c r="I13" s="64">
        <f t="shared" si="0"/>
        <v>78.85714285714286</v>
      </c>
      <c r="L13" s="22"/>
      <c r="T13" s="171"/>
    </row>
    <row r="14" spans="1:20" ht="15">
      <c r="A14" s="65" t="s">
        <v>203</v>
      </c>
      <c r="B14" s="66">
        <v>242</v>
      </c>
      <c r="C14" s="66">
        <v>157</v>
      </c>
      <c r="D14" s="67">
        <v>75</v>
      </c>
      <c r="E14" s="68">
        <v>1</v>
      </c>
      <c r="F14" s="68">
        <v>3</v>
      </c>
      <c r="G14" s="68">
        <v>0</v>
      </c>
      <c r="H14" s="69">
        <v>0</v>
      </c>
      <c r="I14" s="64">
        <f t="shared" si="0"/>
        <v>68.28571428571429</v>
      </c>
      <c r="L14" s="22"/>
      <c r="T14" s="171"/>
    </row>
    <row r="15" spans="1:20" ht="15">
      <c r="A15" s="65" t="s">
        <v>5</v>
      </c>
      <c r="B15" s="66">
        <v>58</v>
      </c>
      <c r="C15" s="66">
        <v>63</v>
      </c>
      <c r="D15" s="67">
        <v>45</v>
      </c>
      <c r="E15" s="68">
        <v>98</v>
      </c>
      <c r="F15" s="68">
        <v>59</v>
      </c>
      <c r="G15" s="68">
        <v>48</v>
      </c>
      <c r="H15" s="69">
        <v>44</v>
      </c>
      <c r="I15" s="64">
        <f t="shared" si="0"/>
        <v>59.285714285714285</v>
      </c>
      <c r="L15" s="22"/>
      <c r="T15" s="171"/>
    </row>
    <row r="16" spans="1:20" ht="15.75" thickBot="1">
      <c r="A16" s="65" t="s">
        <v>35</v>
      </c>
      <c r="B16" s="66">
        <v>39</v>
      </c>
      <c r="C16" s="66">
        <v>42</v>
      </c>
      <c r="D16" s="67">
        <v>66</v>
      </c>
      <c r="E16" s="68">
        <v>75</v>
      </c>
      <c r="F16" s="68">
        <v>49</v>
      </c>
      <c r="G16" s="68">
        <v>55</v>
      </c>
      <c r="H16" s="69">
        <v>61</v>
      </c>
      <c r="I16" s="64">
        <f t="shared" si="0"/>
        <v>55.285714285714285</v>
      </c>
      <c r="L16" s="22"/>
      <c r="M16" s="22"/>
      <c r="N16" s="22"/>
      <c r="O16" s="22"/>
      <c r="P16" s="22"/>
      <c r="Q16" s="22"/>
      <c r="R16" s="22"/>
      <c r="S16" s="84"/>
      <c r="T16" s="22"/>
    </row>
    <row r="17" spans="1:20" ht="15.75" thickBot="1">
      <c r="A17" s="177" t="s">
        <v>289</v>
      </c>
      <c r="B17" s="169">
        <f>SUM(B7:B16)</f>
        <v>1341</v>
      </c>
      <c r="C17" s="169">
        <f aca="true" t="shared" si="1" ref="C17:I17">SUM(C7:C16)</f>
        <v>1213</v>
      </c>
      <c r="D17" s="169">
        <f t="shared" si="1"/>
        <v>1287</v>
      </c>
      <c r="E17" s="169">
        <f t="shared" si="1"/>
        <v>1363</v>
      </c>
      <c r="F17" s="169">
        <f t="shared" si="1"/>
        <v>1046</v>
      </c>
      <c r="G17" s="170">
        <f t="shared" si="1"/>
        <v>896</v>
      </c>
      <c r="H17" s="170">
        <f t="shared" si="1"/>
        <v>967</v>
      </c>
      <c r="I17" s="170">
        <f t="shared" si="1"/>
        <v>1159</v>
      </c>
      <c r="J17" s="31"/>
      <c r="L17" s="22"/>
      <c r="M17" s="22"/>
      <c r="N17" s="22"/>
      <c r="O17" s="22"/>
      <c r="P17" s="22"/>
      <c r="Q17" s="22"/>
      <c r="R17" s="22"/>
      <c r="S17" s="22"/>
      <c r="T17" s="22"/>
    </row>
    <row r="18" ht="15">
      <c r="G18" s="84"/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B7">
      <selection activeCell="P12" sqref="P12"/>
    </sheetView>
  </sheetViews>
  <sheetFormatPr defaultColWidth="9.140625" defaultRowHeight="15"/>
  <cols>
    <col min="1" max="1" width="64.57421875" style="120" customWidth="1"/>
    <col min="2" max="8" width="9.140625" style="120" customWidth="1"/>
    <col min="9" max="9" width="53.57421875" style="120" bestFit="1" customWidth="1"/>
    <col min="10" max="16384" width="9.140625" style="120" customWidth="1"/>
  </cols>
  <sheetData>
    <row r="1" ht="15">
      <c r="A1" s="119" t="s">
        <v>130</v>
      </c>
    </row>
    <row r="2" spans="1:14" ht="15">
      <c r="A2" s="121" t="s">
        <v>131</v>
      </c>
      <c r="H2" s="122"/>
      <c r="I2" s="122"/>
      <c r="J2" s="122"/>
      <c r="K2" s="122"/>
      <c r="L2" s="122"/>
      <c r="M2" s="122"/>
      <c r="N2" s="122"/>
    </row>
    <row r="3" spans="8:14" ht="15.75" thickBot="1">
      <c r="H3" s="122"/>
      <c r="I3" s="122"/>
      <c r="J3" s="122"/>
      <c r="K3" s="122"/>
      <c r="L3" s="122"/>
      <c r="M3" s="122"/>
      <c r="N3" s="122"/>
    </row>
    <row r="4" spans="1:14" ht="15" customHeight="1" thickBot="1">
      <c r="A4" s="123" t="s">
        <v>214</v>
      </c>
      <c r="B4" s="124" t="s">
        <v>210</v>
      </c>
      <c r="C4" s="125"/>
      <c r="H4" s="122"/>
      <c r="I4" s="42"/>
      <c r="J4" s="126"/>
      <c r="K4" s="122"/>
      <c r="L4" s="122"/>
      <c r="M4" s="122"/>
      <c r="N4" s="122"/>
    </row>
    <row r="5" spans="1:14" ht="15">
      <c r="A5" s="149" t="s">
        <v>38</v>
      </c>
      <c r="B5" s="152">
        <v>69</v>
      </c>
      <c r="C5" s="42"/>
      <c r="H5" s="122"/>
      <c r="I5" s="122"/>
      <c r="J5" s="122"/>
      <c r="K5" s="122"/>
      <c r="L5" s="122"/>
      <c r="M5" s="122"/>
      <c r="N5" s="122"/>
    </row>
    <row r="6" spans="1:3" ht="15">
      <c r="A6" s="150" t="s">
        <v>235</v>
      </c>
      <c r="B6" s="153">
        <v>63</v>
      </c>
      <c r="C6" s="42"/>
    </row>
    <row r="7" spans="1:3" ht="15">
      <c r="A7" s="150" t="s">
        <v>55</v>
      </c>
      <c r="B7" s="153">
        <v>59</v>
      </c>
      <c r="C7" s="42"/>
    </row>
    <row r="8" spans="1:3" ht="15">
      <c r="A8" s="150" t="s">
        <v>80</v>
      </c>
      <c r="B8" s="153">
        <v>54</v>
      </c>
      <c r="C8" s="42"/>
    </row>
    <row r="9" spans="1:3" ht="15">
      <c r="A9" s="150" t="s">
        <v>236</v>
      </c>
      <c r="B9" s="153">
        <v>50</v>
      </c>
      <c r="C9" s="42"/>
    </row>
    <row r="10" spans="1:3" ht="15">
      <c r="A10" s="150" t="s">
        <v>237</v>
      </c>
      <c r="B10" s="153">
        <v>48</v>
      </c>
      <c r="C10" s="42"/>
    </row>
    <row r="11" spans="1:3" ht="15">
      <c r="A11" s="150" t="s">
        <v>96</v>
      </c>
      <c r="B11" s="153">
        <v>43</v>
      </c>
      <c r="C11" s="42"/>
    </row>
    <row r="12" spans="1:3" ht="15">
      <c r="A12" s="150" t="s">
        <v>81</v>
      </c>
      <c r="B12" s="153">
        <v>42</v>
      </c>
      <c r="C12" s="42"/>
    </row>
    <row r="13" spans="1:3" ht="15">
      <c r="A13" s="150" t="s">
        <v>52</v>
      </c>
      <c r="B13" s="153">
        <v>42</v>
      </c>
      <c r="C13" s="42"/>
    </row>
    <row r="14" spans="1:3" ht="15">
      <c r="A14" s="150" t="s">
        <v>238</v>
      </c>
      <c r="B14" s="153">
        <v>41</v>
      </c>
      <c r="C14" s="42"/>
    </row>
    <row r="15" spans="1:3" ht="15">
      <c r="A15" s="150" t="s">
        <v>90</v>
      </c>
      <c r="B15" s="153">
        <v>40</v>
      </c>
      <c r="C15" s="42"/>
    </row>
    <row r="16" spans="1:3" ht="15">
      <c r="A16" s="150" t="s">
        <v>239</v>
      </c>
      <c r="B16" s="153">
        <v>40</v>
      </c>
      <c r="C16" s="42"/>
    </row>
    <row r="17" spans="1:3" ht="15">
      <c r="A17" s="150" t="s">
        <v>240</v>
      </c>
      <c r="B17" s="153">
        <v>37</v>
      </c>
      <c r="C17" s="42"/>
    </row>
    <row r="18" spans="1:3" ht="15">
      <c r="A18" s="150" t="s">
        <v>241</v>
      </c>
      <c r="B18" s="153">
        <v>35</v>
      </c>
      <c r="C18" s="42"/>
    </row>
    <row r="19" spans="1:3" ht="15">
      <c r="A19" s="150" t="s">
        <v>242</v>
      </c>
      <c r="B19" s="153">
        <v>34</v>
      </c>
      <c r="C19" s="42"/>
    </row>
    <row r="20" spans="1:3" ht="15">
      <c r="A20" s="150" t="s">
        <v>243</v>
      </c>
      <c r="B20" s="153">
        <v>33</v>
      </c>
      <c r="C20" s="42"/>
    </row>
    <row r="21" spans="1:3" ht="15">
      <c r="A21" s="150" t="s">
        <v>30</v>
      </c>
      <c r="B21" s="153">
        <v>31</v>
      </c>
      <c r="C21" s="42"/>
    </row>
    <row r="22" spans="1:3" ht="15">
      <c r="A22" s="150" t="s">
        <v>244</v>
      </c>
      <c r="B22" s="153">
        <v>31</v>
      </c>
      <c r="C22" s="42"/>
    </row>
    <row r="23" spans="1:3" ht="15">
      <c r="A23" s="150" t="s">
        <v>245</v>
      </c>
      <c r="B23" s="153">
        <v>30</v>
      </c>
      <c r="C23" s="42"/>
    </row>
    <row r="24" spans="1:3" ht="15">
      <c r="A24" s="150" t="s">
        <v>246</v>
      </c>
      <c r="B24" s="153">
        <v>27</v>
      </c>
      <c r="C24" s="42"/>
    </row>
    <row r="25" spans="1:3" ht="15">
      <c r="A25" s="150" t="s">
        <v>29</v>
      </c>
      <c r="B25" s="153">
        <v>27</v>
      </c>
      <c r="C25" s="42"/>
    </row>
    <row r="26" spans="1:3" ht="15">
      <c r="A26" s="150" t="s">
        <v>247</v>
      </c>
      <c r="B26" s="153">
        <v>26</v>
      </c>
      <c r="C26" s="42"/>
    </row>
    <row r="27" spans="1:3" ht="15">
      <c r="A27" s="150" t="s">
        <v>86</v>
      </c>
      <c r="B27" s="153">
        <v>21</v>
      </c>
      <c r="C27" s="42"/>
    </row>
    <row r="28" spans="1:3" ht="15">
      <c r="A28" s="150" t="s">
        <v>79</v>
      </c>
      <c r="B28" s="153">
        <v>20</v>
      </c>
      <c r="C28" s="42"/>
    </row>
    <row r="29" spans="1:3" ht="15">
      <c r="A29" s="150" t="s">
        <v>104</v>
      </c>
      <c r="B29" s="153">
        <v>17</v>
      </c>
      <c r="C29" s="42"/>
    </row>
    <row r="30" spans="1:3" ht="15">
      <c r="A30" s="150" t="s">
        <v>248</v>
      </c>
      <c r="B30" s="153">
        <v>17</v>
      </c>
      <c r="C30" s="42"/>
    </row>
    <row r="31" spans="1:3" ht="15">
      <c r="A31" s="150" t="s">
        <v>249</v>
      </c>
      <c r="B31" s="153">
        <v>14</v>
      </c>
      <c r="C31" s="42"/>
    </row>
    <row r="32" spans="1:3" ht="15">
      <c r="A32" s="150" t="s">
        <v>250</v>
      </c>
      <c r="B32" s="153">
        <v>8</v>
      </c>
      <c r="C32" s="42"/>
    </row>
    <row r="33" spans="1:3" ht="15">
      <c r="A33" s="150" t="s">
        <v>251</v>
      </c>
      <c r="B33" s="153">
        <v>5</v>
      </c>
      <c r="C33" s="42"/>
    </row>
    <row r="34" spans="1:3" ht="15">
      <c r="A34" s="150" t="s">
        <v>252</v>
      </c>
      <c r="B34" s="153">
        <v>4</v>
      </c>
      <c r="C34" s="42"/>
    </row>
    <row r="35" spans="1:3" ht="15">
      <c r="A35" s="150" t="s">
        <v>253</v>
      </c>
      <c r="B35" s="153">
        <v>3</v>
      </c>
      <c r="C35" s="42"/>
    </row>
    <row r="36" spans="1:3" ht="15.75" thickBot="1">
      <c r="A36" s="151" t="s">
        <v>254</v>
      </c>
      <c r="B36" s="154">
        <v>3</v>
      </c>
      <c r="C36" s="42"/>
    </row>
    <row r="37" spans="1:12" ht="15.75" thickBot="1">
      <c r="A37" s="127" t="s">
        <v>255</v>
      </c>
      <c r="B37" s="148">
        <f>SUM(B5:B36)</f>
        <v>1014</v>
      </c>
      <c r="C37" s="128"/>
      <c r="H37" s="129"/>
      <c r="I37" s="130"/>
      <c r="J37" s="130"/>
      <c r="K37" s="129"/>
      <c r="L37" s="129"/>
    </row>
    <row r="38" spans="8:12" ht="15">
      <c r="H38" s="129"/>
      <c r="I38" s="130"/>
      <c r="J38" s="130"/>
      <c r="K38" s="129"/>
      <c r="L38" s="129"/>
    </row>
    <row r="39" spans="8:12" ht="15">
      <c r="H39" s="129"/>
      <c r="I39" s="130"/>
      <c r="J39" s="130"/>
      <c r="K39" s="129"/>
      <c r="L39" s="129"/>
    </row>
    <row r="40" spans="8:12" ht="15">
      <c r="H40" s="129"/>
      <c r="I40" s="130"/>
      <c r="J40" s="130"/>
      <c r="K40" s="129"/>
      <c r="L40" s="129"/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5"/>
  <sheetViews>
    <sheetView zoomScalePageLayoutView="0" workbookViewId="0" topLeftCell="A1">
      <selection activeCell="R6" sqref="Q6:R6"/>
    </sheetView>
  </sheetViews>
  <sheetFormatPr defaultColWidth="9.140625" defaultRowHeight="15"/>
  <cols>
    <col min="1" max="1" width="42.421875" style="1" customWidth="1"/>
    <col min="2" max="2" width="8.7109375" style="1" bestFit="1" customWidth="1"/>
    <col min="3" max="3" width="8.140625" style="1" bestFit="1" customWidth="1"/>
    <col min="4" max="4" width="8.421875" style="1" bestFit="1" customWidth="1"/>
    <col min="5" max="5" width="6.8515625" style="1" bestFit="1" customWidth="1"/>
    <col min="6" max="6" width="9.140625" style="1" customWidth="1"/>
    <col min="7" max="8" width="8.8515625" style="1" bestFit="1" customWidth="1"/>
    <col min="9" max="9" width="8.00390625" style="1" customWidth="1"/>
    <col min="10" max="10" width="7.28125" style="1" bestFit="1" customWidth="1"/>
    <col min="11" max="11" width="8.140625" style="1" customWidth="1"/>
    <col min="12" max="12" width="7.421875" style="1" customWidth="1"/>
    <col min="13" max="188" width="9.140625" style="1" customWidth="1"/>
    <col min="189" max="189" width="41.7109375" style="1" bestFit="1" customWidth="1"/>
    <col min="190" max="191" width="0" style="1" hidden="1" customWidth="1"/>
    <col min="192" max="192" width="10.8515625" style="1" bestFit="1" customWidth="1"/>
    <col min="193" max="200" width="0" style="1" hidden="1" customWidth="1"/>
    <col min="201" max="201" width="10.7109375" style="1" customWidth="1"/>
    <col min="202" max="202" width="0" style="1" hidden="1" customWidth="1"/>
    <col min="203" max="203" width="9.140625" style="1" customWidth="1"/>
    <col min="204" max="209" width="0" style="1" hidden="1" customWidth="1"/>
    <col min="210" max="210" width="8.421875" style="1" bestFit="1" customWidth="1"/>
    <col min="211" max="212" width="0" style="1" hidden="1" customWidth="1"/>
    <col min="213" max="213" width="8.57421875" style="1" customWidth="1"/>
    <col min="214" max="214" width="0" style="1" hidden="1" customWidth="1"/>
    <col min="215" max="215" width="8.140625" style="1" customWidth="1"/>
    <col min="216" max="218" width="0" style="1" hidden="1" customWidth="1"/>
    <col min="219" max="219" width="9.140625" style="1" customWidth="1"/>
    <col min="220" max="220" width="11.140625" style="1" customWidth="1"/>
    <col min="221" max="226" width="0" style="1" hidden="1" customWidth="1"/>
    <col min="227" max="227" width="9.140625" style="1" customWidth="1"/>
    <col min="228" max="236" width="0" style="1" hidden="1" customWidth="1"/>
    <col min="237" max="237" width="9.140625" style="1" customWidth="1"/>
    <col min="238" max="245" width="0" style="1" hidden="1" customWidth="1"/>
    <col min="246" max="255" width="9.140625" style="1" customWidth="1"/>
    <col min="256" max="16384" width="41.28125" style="1" customWidth="1"/>
  </cols>
  <sheetData>
    <row r="1" ht="15">
      <c r="A1" s="4" t="s">
        <v>130</v>
      </c>
    </row>
    <row r="2" ht="15">
      <c r="A2" s="4" t="s">
        <v>131</v>
      </c>
    </row>
    <row r="3" ht="15.75" thickBot="1"/>
    <row r="4" spans="1:12" ht="34.5" customHeight="1" thickBot="1">
      <c r="A4" s="178" t="s">
        <v>312</v>
      </c>
      <c r="B4" s="123" t="s">
        <v>28</v>
      </c>
      <c r="C4" s="123" t="s">
        <v>81</v>
      </c>
      <c r="D4" s="123" t="s">
        <v>38</v>
      </c>
      <c r="E4" s="123" t="s">
        <v>55</v>
      </c>
      <c r="F4" s="182" t="s">
        <v>238</v>
      </c>
      <c r="G4" s="182" t="s">
        <v>236</v>
      </c>
      <c r="H4" s="123" t="s">
        <v>235</v>
      </c>
      <c r="I4" s="123" t="s">
        <v>313</v>
      </c>
      <c r="J4" s="123" t="s">
        <v>110</v>
      </c>
      <c r="K4" s="123" t="s">
        <v>294</v>
      </c>
      <c r="L4" s="123" t="s">
        <v>210</v>
      </c>
    </row>
    <row r="5" spans="1:25" ht="15">
      <c r="A5" s="194" t="s">
        <v>3</v>
      </c>
      <c r="B5" s="164"/>
      <c r="C5" s="175">
        <v>21</v>
      </c>
      <c r="D5" s="175">
        <v>16</v>
      </c>
      <c r="E5" s="175">
        <v>14</v>
      </c>
      <c r="F5" s="175">
        <v>14</v>
      </c>
      <c r="G5" s="175">
        <v>14</v>
      </c>
      <c r="H5" s="175">
        <v>21</v>
      </c>
      <c r="I5" s="175"/>
      <c r="J5" s="175"/>
      <c r="K5" s="176"/>
      <c r="L5" s="152">
        <f>SUM(B5:K5)</f>
        <v>100</v>
      </c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>
      <c r="A6" s="195" t="s">
        <v>126</v>
      </c>
      <c r="B6" s="66">
        <v>8</v>
      </c>
      <c r="C6" s="68"/>
      <c r="D6" s="68">
        <v>2</v>
      </c>
      <c r="E6" s="68">
        <v>2</v>
      </c>
      <c r="F6" s="68">
        <v>2</v>
      </c>
      <c r="G6" s="68">
        <v>1</v>
      </c>
      <c r="H6" s="68"/>
      <c r="I6" s="68"/>
      <c r="J6" s="68">
        <v>143</v>
      </c>
      <c r="K6" s="69">
        <v>10</v>
      </c>
      <c r="L6" s="153">
        <f aca="true" t="shared" si="0" ref="L6:L14">SUM(B6:K6)</f>
        <v>168</v>
      </c>
      <c r="N6" s="2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">
      <c r="A7" s="195" t="s">
        <v>8</v>
      </c>
      <c r="B7" s="66"/>
      <c r="C7" s="68">
        <v>7</v>
      </c>
      <c r="D7" s="68">
        <v>20</v>
      </c>
      <c r="E7" s="68">
        <v>10</v>
      </c>
      <c r="F7" s="68">
        <v>13</v>
      </c>
      <c r="G7" s="68">
        <v>7</v>
      </c>
      <c r="H7" s="68">
        <v>3</v>
      </c>
      <c r="I7" s="68"/>
      <c r="J7" s="68"/>
      <c r="K7" s="69"/>
      <c r="L7" s="153">
        <f t="shared" si="0"/>
        <v>60</v>
      </c>
      <c r="N7" s="2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">
      <c r="A8" s="195" t="s">
        <v>128</v>
      </c>
      <c r="B8" s="66"/>
      <c r="C8" s="68"/>
      <c r="D8" s="68"/>
      <c r="E8" s="68"/>
      <c r="F8" s="68"/>
      <c r="G8" s="68"/>
      <c r="H8" s="68"/>
      <c r="I8" s="68">
        <v>126</v>
      </c>
      <c r="J8" s="68"/>
      <c r="K8" s="69"/>
      <c r="L8" s="153">
        <f t="shared" si="0"/>
        <v>126</v>
      </c>
      <c r="N8" s="2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">
      <c r="A9" s="195" t="s">
        <v>9</v>
      </c>
      <c r="B9" s="66">
        <v>89</v>
      </c>
      <c r="C9" s="68"/>
      <c r="D9" s="68">
        <v>1</v>
      </c>
      <c r="E9" s="68"/>
      <c r="F9" s="68"/>
      <c r="G9" s="68">
        <v>2</v>
      </c>
      <c r="H9" s="68">
        <v>1</v>
      </c>
      <c r="I9" s="68"/>
      <c r="J9" s="68"/>
      <c r="K9" s="69"/>
      <c r="L9" s="153">
        <f t="shared" si="0"/>
        <v>93</v>
      </c>
      <c r="N9" s="2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">
      <c r="A10" s="195" t="s">
        <v>12</v>
      </c>
      <c r="B10" s="66"/>
      <c r="C10" s="68">
        <v>3</v>
      </c>
      <c r="D10" s="68">
        <v>9</v>
      </c>
      <c r="E10" s="68">
        <v>4</v>
      </c>
      <c r="F10" s="68">
        <v>2</v>
      </c>
      <c r="G10" s="68">
        <v>5</v>
      </c>
      <c r="H10" s="68">
        <v>10</v>
      </c>
      <c r="I10" s="68"/>
      <c r="J10" s="68"/>
      <c r="K10" s="69"/>
      <c r="L10" s="153">
        <f t="shared" si="0"/>
        <v>33</v>
      </c>
      <c r="N10" s="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">
      <c r="A11" s="195" t="s">
        <v>16</v>
      </c>
      <c r="B11" s="66"/>
      <c r="C11" s="68"/>
      <c r="D11" s="68"/>
      <c r="E11" s="68"/>
      <c r="F11" s="68"/>
      <c r="G11" s="68"/>
      <c r="H11" s="68"/>
      <c r="I11" s="68"/>
      <c r="J11" s="68"/>
      <c r="K11" s="69">
        <v>84</v>
      </c>
      <c r="L11" s="153">
        <f t="shared" si="0"/>
        <v>84</v>
      </c>
      <c r="N11" s="2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">
      <c r="A12" s="195" t="s">
        <v>10</v>
      </c>
      <c r="B12" s="66"/>
      <c r="C12" s="68">
        <v>4</v>
      </c>
      <c r="D12" s="68">
        <v>4</v>
      </c>
      <c r="E12" s="68">
        <v>10</v>
      </c>
      <c r="F12" s="68">
        <v>3</v>
      </c>
      <c r="G12" s="68">
        <v>7</v>
      </c>
      <c r="H12" s="68"/>
      <c r="I12" s="68"/>
      <c r="J12" s="68"/>
      <c r="K12" s="69"/>
      <c r="L12" s="153">
        <f t="shared" si="0"/>
        <v>28</v>
      </c>
      <c r="N12" s="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">
      <c r="A13" s="195" t="s">
        <v>105</v>
      </c>
      <c r="B13" s="66"/>
      <c r="C13" s="68"/>
      <c r="D13" s="68">
        <v>1</v>
      </c>
      <c r="E13" s="68">
        <v>1</v>
      </c>
      <c r="F13" s="68">
        <v>1</v>
      </c>
      <c r="G13" s="68"/>
      <c r="H13" s="68">
        <v>1</v>
      </c>
      <c r="I13" s="68">
        <v>1</v>
      </c>
      <c r="J13" s="68">
        <v>3</v>
      </c>
      <c r="K13" s="69"/>
      <c r="L13" s="153">
        <f t="shared" si="0"/>
        <v>8</v>
      </c>
      <c r="N13" s="2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.75" thickBot="1">
      <c r="A14" s="195" t="s">
        <v>11</v>
      </c>
      <c r="B14" s="183">
        <v>65</v>
      </c>
      <c r="C14" s="184"/>
      <c r="D14" s="184"/>
      <c r="E14" s="184"/>
      <c r="F14" s="184"/>
      <c r="G14" s="184"/>
      <c r="H14" s="184"/>
      <c r="I14" s="184"/>
      <c r="J14" s="184"/>
      <c r="K14" s="185"/>
      <c r="L14" s="154">
        <f t="shared" si="0"/>
        <v>65</v>
      </c>
      <c r="N14" s="2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s="181" customFormat="1" ht="15.75" thickBot="1">
      <c r="A15" s="179" t="s">
        <v>210</v>
      </c>
      <c r="B15" s="79">
        <f aca="true" t="shared" si="1" ref="B15:I15">SUM(B5:B14)</f>
        <v>162</v>
      </c>
      <c r="C15" s="79">
        <f t="shared" si="1"/>
        <v>35</v>
      </c>
      <c r="D15" s="79">
        <f t="shared" si="1"/>
        <v>53</v>
      </c>
      <c r="E15" s="79">
        <f t="shared" si="1"/>
        <v>41</v>
      </c>
      <c r="F15" s="79">
        <f t="shared" si="1"/>
        <v>35</v>
      </c>
      <c r="G15" s="79">
        <f t="shared" si="1"/>
        <v>36</v>
      </c>
      <c r="H15" s="79">
        <f t="shared" si="1"/>
        <v>36</v>
      </c>
      <c r="I15" s="79">
        <f t="shared" si="1"/>
        <v>127</v>
      </c>
      <c r="J15" s="79">
        <f>SUM(J5:J14)</f>
        <v>146</v>
      </c>
      <c r="K15" s="79">
        <f>SUM(K5:K14)</f>
        <v>94</v>
      </c>
      <c r="L15" s="180">
        <f>SUM(L5:L14)</f>
        <v>765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L1">
      <selection activeCell="V6" sqref="U6:V6"/>
    </sheetView>
  </sheetViews>
  <sheetFormatPr defaultColWidth="9.140625" defaultRowHeight="15"/>
  <cols>
    <col min="1" max="1" width="23.421875" style="1" bestFit="1" customWidth="1"/>
    <col min="2" max="2" width="6.28125" style="1" bestFit="1" customWidth="1"/>
    <col min="3" max="16384" width="9.140625" style="1" customWidth="1"/>
  </cols>
  <sheetData>
    <row r="1" spans="1:9" ht="15.75" thickBot="1">
      <c r="A1" s="131" t="s">
        <v>256</v>
      </c>
      <c r="B1" s="49">
        <v>43282</v>
      </c>
      <c r="C1" s="49">
        <v>43252</v>
      </c>
      <c r="D1" s="49">
        <v>43221</v>
      </c>
      <c r="E1" s="50">
        <v>43191</v>
      </c>
      <c r="F1" s="50">
        <v>43160</v>
      </c>
      <c r="G1" s="50">
        <v>43132</v>
      </c>
      <c r="H1" s="50">
        <v>43101</v>
      </c>
      <c r="I1" s="51" t="s">
        <v>133</v>
      </c>
    </row>
    <row r="2" spans="1:9" ht="15">
      <c r="A2" s="118" t="s">
        <v>257</v>
      </c>
      <c r="B2" s="132">
        <v>69</v>
      </c>
      <c r="C2" s="144">
        <v>54</v>
      </c>
      <c r="D2" s="133">
        <v>76</v>
      </c>
      <c r="E2" s="133">
        <v>74</v>
      </c>
      <c r="F2" s="133">
        <v>50</v>
      </c>
      <c r="G2" s="134">
        <f aca="true" t="shared" si="0" ref="G2:G33">((C2+D2+E2)/3)</f>
        <v>68</v>
      </c>
      <c r="H2" s="135">
        <v>63</v>
      </c>
      <c r="I2" s="115">
        <f aca="true" t="shared" si="1" ref="I2:I34">AVERAGE(B2:H2)</f>
        <v>64.85714285714286</v>
      </c>
    </row>
    <row r="3" spans="1:9" ht="15">
      <c r="A3" s="90" t="s">
        <v>258</v>
      </c>
      <c r="B3" s="91">
        <v>42</v>
      </c>
      <c r="C3" s="93">
        <v>49</v>
      </c>
      <c r="D3" s="99">
        <v>58</v>
      </c>
      <c r="E3" s="99">
        <v>73</v>
      </c>
      <c r="F3" s="99">
        <v>43</v>
      </c>
      <c r="G3" s="136">
        <f t="shared" si="0"/>
        <v>60</v>
      </c>
      <c r="H3" s="137">
        <v>66</v>
      </c>
      <c r="I3" s="116">
        <f t="shared" si="1"/>
        <v>55.857142857142854</v>
      </c>
    </row>
    <row r="4" spans="1:9" ht="15">
      <c r="A4" s="90" t="s">
        <v>259</v>
      </c>
      <c r="B4" s="91">
        <v>48</v>
      </c>
      <c r="C4" s="93">
        <v>70</v>
      </c>
      <c r="D4" s="99">
        <v>46</v>
      </c>
      <c r="E4" s="99">
        <v>59</v>
      </c>
      <c r="F4" s="99">
        <v>59</v>
      </c>
      <c r="G4" s="136">
        <f t="shared" si="0"/>
        <v>58.333333333333336</v>
      </c>
      <c r="H4" s="137">
        <v>55</v>
      </c>
      <c r="I4" s="116">
        <f t="shared" si="1"/>
        <v>56.476190476190474</v>
      </c>
    </row>
    <row r="5" spans="1:9" ht="15">
      <c r="A5" s="90" t="s">
        <v>260</v>
      </c>
      <c r="B5" s="91">
        <v>41</v>
      </c>
      <c r="C5" s="93">
        <v>43</v>
      </c>
      <c r="D5" s="99">
        <v>70</v>
      </c>
      <c r="E5" s="99">
        <v>72</v>
      </c>
      <c r="F5" s="99">
        <v>36</v>
      </c>
      <c r="G5" s="136">
        <f t="shared" si="0"/>
        <v>61.666666666666664</v>
      </c>
      <c r="H5" s="137">
        <v>39</v>
      </c>
      <c r="I5" s="116">
        <f t="shared" si="1"/>
        <v>51.80952380952381</v>
      </c>
    </row>
    <row r="6" spans="1:9" ht="15">
      <c r="A6" s="90" t="s">
        <v>261</v>
      </c>
      <c r="B6" s="91">
        <v>63</v>
      </c>
      <c r="C6" s="93">
        <v>55</v>
      </c>
      <c r="D6" s="99">
        <v>49</v>
      </c>
      <c r="E6" s="99">
        <v>49</v>
      </c>
      <c r="F6" s="99">
        <v>53</v>
      </c>
      <c r="G6" s="136">
        <f t="shared" si="0"/>
        <v>51</v>
      </c>
      <c r="H6" s="137">
        <v>49</v>
      </c>
      <c r="I6" s="116">
        <f t="shared" si="1"/>
        <v>52.714285714285715</v>
      </c>
    </row>
    <row r="7" spans="1:9" ht="15">
      <c r="A7" s="90" t="s">
        <v>262</v>
      </c>
      <c r="B7" s="91">
        <v>50</v>
      </c>
      <c r="C7" s="93">
        <v>46</v>
      </c>
      <c r="D7" s="99">
        <v>56</v>
      </c>
      <c r="E7" s="99">
        <v>48</v>
      </c>
      <c r="F7" s="99">
        <v>41</v>
      </c>
      <c r="G7" s="136">
        <f t="shared" si="0"/>
        <v>50</v>
      </c>
      <c r="H7" s="137">
        <v>63</v>
      </c>
      <c r="I7" s="116">
        <f t="shared" si="1"/>
        <v>50.57142857142857</v>
      </c>
    </row>
    <row r="8" spans="1:9" ht="15">
      <c r="A8" s="90" t="s">
        <v>263</v>
      </c>
      <c r="B8" s="91">
        <v>59</v>
      </c>
      <c r="C8" s="93">
        <v>54</v>
      </c>
      <c r="D8" s="99">
        <v>41</v>
      </c>
      <c r="E8" s="99">
        <v>43</v>
      </c>
      <c r="F8" s="99">
        <v>36</v>
      </c>
      <c r="G8" s="136">
        <f t="shared" si="0"/>
        <v>46</v>
      </c>
      <c r="H8" s="137">
        <v>48</v>
      </c>
      <c r="I8" s="116">
        <f t="shared" si="1"/>
        <v>46.714285714285715</v>
      </c>
    </row>
    <row r="9" spans="1:9" ht="15">
      <c r="A9" s="90" t="s">
        <v>264</v>
      </c>
      <c r="B9" s="91">
        <v>54</v>
      </c>
      <c r="C9" s="93">
        <v>49</v>
      </c>
      <c r="D9" s="99">
        <v>37</v>
      </c>
      <c r="E9" s="99">
        <v>57</v>
      </c>
      <c r="F9" s="99">
        <v>29</v>
      </c>
      <c r="G9" s="136">
        <f t="shared" si="0"/>
        <v>47.666666666666664</v>
      </c>
      <c r="H9" s="137">
        <v>48</v>
      </c>
      <c r="I9" s="116">
        <f t="shared" si="1"/>
        <v>45.952380952380956</v>
      </c>
    </row>
    <row r="10" spans="1:9" ht="15">
      <c r="A10" s="90" t="s">
        <v>265</v>
      </c>
      <c r="B10" s="91">
        <v>43</v>
      </c>
      <c r="C10" s="93">
        <v>38</v>
      </c>
      <c r="D10" s="99">
        <v>44</v>
      </c>
      <c r="E10" s="99">
        <v>50</v>
      </c>
      <c r="F10" s="99">
        <v>31</v>
      </c>
      <c r="G10" s="136">
        <f t="shared" si="0"/>
        <v>44</v>
      </c>
      <c r="H10" s="137">
        <v>45</v>
      </c>
      <c r="I10" s="116">
        <f t="shared" si="1"/>
        <v>42.142857142857146</v>
      </c>
    </row>
    <row r="11" spans="1:9" ht="15">
      <c r="A11" s="90" t="s">
        <v>266</v>
      </c>
      <c r="B11" s="91">
        <v>34</v>
      </c>
      <c r="C11" s="93">
        <v>36</v>
      </c>
      <c r="D11" s="99">
        <v>39</v>
      </c>
      <c r="E11" s="99">
        <v>47</v>
      </c>
      <c r="F11" s="99">
        <v>28</v>
      </c>
      <c r="G11" s="136">
        <f t="shared" si="0"/>
        <v>40.666666666666664</v>
      </c>
      <c r="H11" s="137">
        <v>43</v>
      </c>
      <c r="I11" s="116">
        <f t="shared" si="1"/>
        <v>38.238095238095234</v>
      </c>
    </row>
    <row r="12" spans="1:9" ht="15">
      <c r="A12" s="90" t="s">
        <v>267</v>
      </c>
      <c r="B12" s="91">
        <v>37</v>
      </c>
      <c r="C12" s="93">
        <v>40</v>
      </c>
      <c r="D12" s="99">
        <v>40</v>
      </c>
      <c r="E12" s="99">
        <v>47</v>
      </c>
      <c r="F12" s="99">
        <v>38</v>
      </c>
      <c r="G12" s="136">
        <f t="shared" si="0"/>
        <v>42.333333333333336</v>
      </c>
      <c r="H12" s="137">
        <v>23</v>
      </c>
      <c r="I12" s="116">
        <f t="shared" si="1"/>
        <v>38.1904761904762</v>
      </c>
    </row>
    <row r="13" spans="1:9" ht="15">
      <c r="A13" s="90" t="s">
        <v>268</v>
      </c>
      <c r="B13" s="91">
        <v>40</v>
      </c>
      <c r="C13" s="93">
        <v>45</v>
      </c>
      <c r="D13" s="99">
        <v>42</v>
      </c>
      <c r="E13" s="99">
        <v>39</v>
      </c>
      <c r="F13" s="99">
        <v>31</v>
      </c>
      <c r="G13" s="136">
        <f t="shared" si="0"/>
        <v>42</v>
      </c>
      <c r="H13" s="137">
        <v>30</v>
      </c>
      <c r="I13" s="116">
        <f t="shared" si="1"/>
        <v>38.42857142857143</v>
      </c>
    </row>
    <row r="14" spans="1:9" ht="15">
      <c r="A14" s="90" t="s">
        <v>269</v>
      </c>
      <c r="B14" s="91">
        <v>35</v>
      </c>
      <c r="C14" s="93">
        <v>36</v>
      </c>
      <c r="D14" s="99">
        <v>41</v>
      </c>
      <c r="E14" s="99">
        <v>40</v>
      </c>
      <c r="F14" s="99">
        <v>31</v>
      </c>
      <c r="G14" s="136">
        <f t="shared" si="0"/>
        <v>39</v>
      </c>
      <c r="H14" s="137">
        <v>41</v>
      </c>
      <c r="I14" s="116">
        <f t="shared" si="1"/>
        <v>37.57142857142857</v>
      </c>
    </row>
    <row r="15" spans="1:9" ht="15">
      <c r="A15" s="90" t="s">
        <v>270</v>
      </c>
      <c r="B15" s="91">
        <v>33</v>
      </c>
      <c r="C15" s="93">
        <v>39</v>
      </c>
      <c r="D15" s="99">
        <v>40</v>
      </c>
      <c r="E15" s="99">
        <v>42</v>
      </c>
      <c r="F15" s="99">
        <v>34</v>
      </c>
      <c r="G15" s="136">
        <f t="shared" si="0"/>
        <v>40.333333333333336</v>
      </c>
      <c r="H15" s="137">
        <v>30</v>
      </c>
      <c r="I15" s="116">
        <f t="shared" si="1"/>
        <v>36.90476190476191</v>
      </c>
    </row>
    <row r="16" spans="1:9" ht="15">
      <c r="A16" s="90" t="s">
        <v>271</v>
      </c>
      <c r="B16" s="91">
        <v>31</v>
      </c>
      <c r="C16" s="93">
        <v>40</v>
      </c>
      <c r="D16" s="99">
        <v>38</v>
      </c>
      <c r="E16" s="99">
        <v>39</v>
      </c>
      <c r="F16" s="99">
        <v>34</v>
      </c>
      <c r="G16" s="136">
        <f t="shared" si="0"/>
        <v>39</v>
      </c>
      <c r="H16" s="137">
        <v>34</v>
      </c>
      <c r="I16" s="116">
        <f t="shared" si="1"/>
        <v>36.42857142857143</v>
      </c>
    </row>
    <row r="17" spans="1:9" ht="15">
      <c r="A17" s="90" t="s">
        <v>272</v>
      </c>
      <c r="B17" s="91">
        <v>42</v>
      </c>
      <c r="C17" s="93">
        <v>38</v>
      </c>
      <c r="D17" s="99">
        <v>39</v>
      </c>
      <c r="E17" s="99">
        <v>27</v>
      </c>
      <c r="F17" s="99">
        <v>29</v>
      </c>
      <c r="G17" s="136">
        <f t="shared" si="0"/>
        <v>34.666666666666664</v>
      </c>
      <c r="H17" s="137">
        <v>23</v>
      </c>
      <c r="I17" s="116">
        <f t="shared" si="1"/>
        <v>33.238095238095234</v>
      </c>
    </row>
    <row r="18" spans="1:9" ht="15">
      <c r="A18" s="90" t="s">
        <v>273</v>
      </c>
      <c r="B18" s="91">
        <v>40</v>
      </c>
      <c r="C18" s="93">
        <v>27</v>
      </c>
      <c r="D18" s="99">
        <v>56</v>
      </c>
      <c r="E18" s="99">
        <v>35</v>
      </c>
      <c r="F18" s="99">
        <v>23</v>
      </c>
      <c r="G18" s="136">
        <f t="shared" si="0"/>
        <v>39.333333333333336</v>
      </c>
      <c r="H18" s="137">
        <v>4</v>
      </c>
      <c r="I18" s="116">
        <f t="shared" si="1"/>
        <v>32.04761904761905</v>
      </c>
    </row>
    <row r="19" spans="1:9" ht="15">
      <c r="A19" s="90" t="s">
        <v>274</v>
      </c>
      <c r="B19" s="91">
        <v>27</v>
      </c>
      <c r="C19" s="93">
        <v>32</v>
      </c>
      <c r="D19" s="99">
        <v>47</v>
      </c>
      <c r="E19" s="99">
        <v>8</v>
      </c>
      <c r="F19" s="99">
        <v>38</v>
      </c>
      <c r="G19" s="136">
        <f t="shared" si="0"/>
        <v>29</v>
      </c>
      <c r="H19" s="137">
        <v>30</v>
      </c>
      <c r="I19" s="116">
        <f t="shared" si="1"/>
        <v>30.142857142857142</v>
      </c>
    </row>
    <row r="20" spans="1:9" ht="15">
      <c r="A20" s="90" t="s">
        <v>275</v>
      </c>
      <c r="B20" s="91">
        <v>27</v>
      </c>
      <c r="C20" s="93">
        <v>24</v>
      </c>
      <c r="D20" s="99">
        <v>21</v>
      </c>
      <c r="E20" s="99">
        <v>29</v>
      </c>
      <c r="F20" s="99">
        <v>31</v>
      </c>
      <c r="G20" s="136">
        <f t="shared" si="0"/>
        <v>24.666666666666668</v>
      </c>
      <c r="H20" s="137">
        <v>36</v>
      </c>
      <c r="I20" s="116">
        <f t="shared" si="1"/>
        <v>27.523809523809522</v>
      </c>
    </row>
    <row r="21" spans="1:9" ht="15">
      <c r="A21" s="90" t="s">
        <v>276</v>
      </c>
      <c r="B21" s="91">
        <v>17</v>
      </c>
      <c r="C21" s="93">
        <v>23</v>
      </c>
      <c r="D21" s="99">
        <v>34</v>
      </c>
      <c r="E21" s="99">
        <v>32</v>
      </c>
      <c r="F21" s="99">
        <v>19</v>
      </c>
      <c r="G21" s="136">
        <f t="shared" si="0"/>
        <v>29.666666666666668</v>
      </c>
      <c r="H21" s="137">
        <v>17</v>
      </c>
      <c r="I21" s="116">
        <f t="shared" si="1"/>
        <v>24.523809523809522</v>
      </c>
    </row>
    <row r="22" spans="1:9" ht="15">
      <c r="A22" s="90" t="s">
        <v>277</v>
      </c>
      <c r="B22" s="91">
        <v>17</v>
      </c>
      <c r="C22" s="93">
        <v>17</v>
      </c>
      <c r="D22" s="99">
        <v>27</v>
      </c>
      <c r="E22" s="99">
        <v>27</v>
      </c>
      <c r="F22" s="99">
        <v>22</v>
      </c>
      <c r="G22" s="136">
        <f t="shared" si="0"/>
        <v>23.666666666666668</v>
      </c>
      <c r="H22" s="137">
        <v>34</v>
      </c>
      <c r="I22" s="116">
        <f t="shared" si="1"/>
        <v>23.952380952380953</v>
      </c>
    </row>
    <row r="23" spans="1:9" ht="15">
      <c r="A23" s="90" t="s">
        <v>278</v>
      </c>
      <c r="B23" s="91">
        <v>20</v>
      </c>
      <c r="C23" s="93">
        <v>15</v>
      </c>
      <c r="D23" s="99">
        <v>34</v>
      </c>
      <c r="E23" s="99">
        <v>30</v>
      </c>
      <c r="F23" s="99">
        <v>24</v>
      </c>
      <c r="G23" s="136">
        <f t="shared" si="0"/>
        <v>26.333333333333332</v>
      </c>
      <c r="H23" s="137">
        <v>17</v>
      </c>
      <c r="I23" s="116">
        <f t="shared" si="1"/>
        <v>23.761904761904763</v>
      </c>
    </row>
    <row r="24" spans="1:9" ht="15">
      <c r="A24" s="90" t="s">
        <v>279</v>
      </c>
      <c r="B24" s="91">
        <v>26</v>
      </c>
      <c r="C24" s="93">
        <v>30</v>
      </c>
      <c r="D24" s="99">
        <v>25</v>
      </c>
      <c r="E24" s="99">
        <v>17</v>
      </c>
      <c r="F24" s="99">
        <v>23</v>
      </c>
      <c r="G24" s="136">
        <f t="shared" si="0"/>
        <v>24</v>
      </c>
      <c r="H24" s="137">
        <v>17</v>
      </c>
      <c r="I24" s="116">
        <f t="shared" si="1"/>
        <v>23.142857142857142</v>
      </c>
    </row>
    <row r="25" spans="1:9" ht="15">
      <c r="A25" s="90" t="s">
        <v>280</v>
      </c>
      <c r="B25" s="91">
        <v>31</v>
      </c>
      <c r="C25" s="93">
        <v>22</v>
      </c>
      <c r="D25" s="99">
        <v>20</v>
      </c>
      <c r="E25" s="99">
        <v>27</v>
      </c>
      <c r="F25" s="99">
        <v>19</v>
      </c>
      <c r="G25" s="136">
        <f t="shared" si="0"/>
        <v>23</v>
      </c>
      <c r="H25" s="137">
        <v>24</v>
      </c>
      <c r="I25" s="116">
        <f t="shared" si="1"/>
        <v>23.714285714285715</v>
      </c>
    </row>
    <row r="26" spans="1:9" ht="15">
      <c r="A26" s="90" t="s">
        <v>281</v>
      </c>
      <c r="B26" s="91">
        <v>30</v>
      </c>
      <c r="C26" s="93">
        <v>17</v>
      </c>
      <c r="D26" s="99">
        <v>30</v>
      </c>
      <c r="E26" s="99">
        <v>21</v>
      </c>
      <c r="F26" s="99">
        <v>21</v>
      </c>
      <c r="G26" s="136">
        <f t="shared" si="0"/>
        <v>22.666666666666668</v>
      </c>
      <c r="H26" s="137">
        <v>19</v>
      </c>
      <c r="I26" s="116">
        <f t="shared" si="1"/>
        <v>22.952380952380953</v>
      </c>
    </row>
    <row r="27" spans="1:9" ht="15">
      <c r="A27" s="90" t="s">
        <v>282</v>
      </c>
      <c r="B27" s="91">
        <v>8</v>
      </c>
      <c r="C27" s="93">
        <v>15</v>
      </c>
      <c r="D27" s="99">
        <v>11</v>
      </c>
      <c r="E27" s="99">
        <v>30</v>
      </c>
      <c r="F27" s="99">
        <v>17</v>
      </c>
      <c r="G27" s="136">
        <f t="shared" si="0"/>
        <v>18.666666666666668</v>
      </c>
      <c r="H27" s="137">
        <v>20</v>
      </c>
      <c r="I27" s="116">
        <f t="shared" si="1"/>
        <v>17.095238095238095</v>
      </c>
    </row>
    <row r="28" spans="1:9" ht="15">
      <c r="A28" s="90" t="s">
        <v>283</v>
      </c>
      <c r="B28" s="91">
        <v>21</v>
      </c>
      <c r="C28" s="93">
        <v>23</v>
      </c>
      <c r="D28" s="99">
        <v>14</v>
      </c>
      <c r="E28" s="99">
        <v>16</v>
      </c>
      <c r="F28" s="99">
        <v>13</v>
      </c>
      <c r="G28" s="136">
        <f t="shared" si="0"/>
        <v>17.666666666666668</v>
      </c>
      <c r="H28" s="137">
        <v>17</v>
      </c>
      <c r="I28" s="116">
        <f t="shared" si="1"/>
        <v>17.380952380952383</v>
      </c>
    </row>
    <row r="29" spans="1:9" ht="15">
      <c r="A29" s="90" t="s">
        <v>284</v>
      </c>
      <c r="B29" s="91">
        <v>14</v>
      </c>
      <c r="C29" s="93">
        <v>17</v>
      </c>
      <c r="D29" s="99">
        <v>15</v>
      </c>
      <c r="E29" s="99">
        <v>13</v>
      </c>
      <c r="F29" s="99">
        <v>18</v>
      </c>
      <c r="G29" s="136">
        <f t="shared" si="0"/>
        <v>15</v>
      </c>
      <c r="H29" s="137">
        <v>16</v>
      </c>
      <c r="I29" s="116">
        <f t="shared" si="1"/>
        <v>15.428571428571429</v>
      </c>
    </row>
    <row r="30" spans="1:9" ht="15">
      <c r="A30" s="90" t="s">
        <v>285</v>
      </c>
      <c r="B30" s="91">
        <v>3</v>
      </c>
      <c r="C30" s="93">
        <v>20</v>
      </c>
      <c r="D30" s="99">
        <v>13</v>
      </c>
      <c r="E30" s="99">
        <v>11</v>
      </c>
      <c r="F30" s="99">
        <v>7</v>
      </c>
      <c r="G30" s="136">
        <f t="shared" si="0"/>
        <v>14.666666666666666</v>
      </c>
      <c r="H30" s="137">
        <v>10</v>
      </c>
      <c r="I30" s="116">
        <f t="shared" si="1"/>
        <v>11.238095238095239</v>
      </c>
    </row>
    <row r="31" spans="1:9" ht="15">
      <c r="A31" s="90" t="s">
        <v>286</v>
      </c>
      <c r="B31" s="91">
        <v>3</v>
      </c>
      <c r="C31" s="93">
        <v>4</v>
      </c>
      <c r="D31" s="99">
        <v>5</v>
      </c>
      <c r="E31" s="99">
        <v>7</v>
      </c>
      <c r="F31" s="99">
        <v>5</v>
      </c>
      <c r="G31" s="136">
        <f t="shared" si="0"/>
        <v>5.333333333333333</v>
      </c>
      <c r="H31" s="137">
        <v>42</v>
      </c>
      <c r="I31" s="116">
        <f t="shared" si="1"/>
        <v>10.19047619047619</v>
      </c>
    </row>
    <row r="32" spans="1:9" ht="15">
      <c r="A32" s="90" t="s">
        <v>287</v>
      </c>
      <c r="B32" s="91">
        <v>5</v>
      </c>
      <c r="C32" s="93">
        <v>8</v>
      </c>
      <c r="D32" s="99">
        <v>11</v>
      </c>
      <c r="E32" s="99">
        <v>3</v>
      </c>
      <c r="F32" s="99">
        <v>9</v>
      </c>
      <c r="G32" s="136">
        <f t="shared" si="0"/>
        <v>7.333333333333333</v>
      </c>
      <c r="H32" s="137">
        <v>3</v>
      </c>
      <c r="I32" s="116">
        <f t="shared" si="1"/>
        <v>6.6190476190476195</v>
      </c>
    </row>
    <row r="33" spans="1:9" ht="15.75" thickBot="1">
      <c r="A33" s="101" t="s">
        <v>288</v>
      </c>
      <c r="B33" s="138">
        <v>4</v>
      </c>
      <c r="C33" s="145">
        <v>3</v>
      </c>
      <c r="D33" s="139">
        <v>5</v>
      </c>
      <c r="E33" s="139">
        <v>4</v>
      </c>
      <c r="F33" s="139">
        <v>5</v>
      </c>
      <c r="G33" s="140">
        <f t="shared" si="0"/>
        <v>4</v>
      </c>
      <c r="H33" s="141">
        <v>6</v>
      </c>
      <c r="I33" s="116">
        <f t="shared" si="1"/>
        <v>4.428571428571429</v>
      </c>
    </row>
    <row r="34" spans="1:9" ht="15.75" thickBot="1">
      <c r="A34" s="142" t="s">
        <v>289</v>
      </c>
      <c r="B34" s="146">
        <f aca="true" t="shared" si="2" ref="B34:H34">SUM(B2:B33)</f>
        <v>1014</v>
      </c>
      <c r="C34" s="146">
        <f t="shared" si="2"/>
        <v>1029</v>
      </c>
      <c r="D34" s="146">
        <f t="shared" si="2"/>
        <v>1124</v>
      </c>
      <c r="E34" s="146">
        <f t="shared" si="2"/>
        <v>1116</v>
      </c>
      <c r="F34" s="146">
        <f t="shared" si="2"/>
        <v>897</v>
      </c>
      <c r="G34" s="147">
        <f t="shared" si="2"/>
        <v>1089.6666666666667</v>
      </c>
      <c r="H34" s="146">
        <f t="shared" si="2"/>
        <v>1012</v>
      </c>
      <c r="I34" s="107">
        <f t="shared" si="1"/>
        <v>1040.2380952380952</v>
      </c>
    </row>
    <row r="35" ht="15">
      <c r="I35" s="31"/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Alessandra Neves Cordeiro</cp:lastModifiedBy>
  <cp:lastPrinted>2018-08-10T13:15:29Z</cp:lastPrinted>
  <dcterms:created xsi:type="dcterms:W3CDTF">2018-08-01T11:52:47Z</dcterms:created>
  <dcterms:modified xsi:type="dcterms:W3CDTF">2018-08-14T17:33:40Z</dcterms:modified>
  <cp:category/>
  <cp:version/>
  <cp:contentType/>
  <cp:contentStatus/>
</cp:coreProperties>
</file>